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488" windowHeight="9347" tabRatio="870" firstSheet="1" activeTab="1"/>
  </bookViews>
  <sheets>
    <sheet name="目录" sheetId="1" state="hidden" r:id="rId1"/>
    <sheet name="调查问卷统计表" sheetId="2" r:id="rId2"/>
    <sheet name="预算项目支出情况" sheetId="3" state="hidden" r:id="rId3"/>
    <sheet name="Sheet1" sheetId="4" state="hidden" r:id="rId4"/>
    <sheet name="2014年预算项目资金与2014年下达资金统计差异表" sheetId="5" state="hidden" r:id="rId5"/>
    <sheet name="项目预算省级留存与下达资金差异表" sheetId="6" state="hidden" r:id="rId6"/>
    <sheet name="项目性质及资金分配方式统计表" sheetId="7" state="hidden" r:id="rId7"/>
  </sheets>
  <definedNames>
    <definedName name="_xlnm._FilterDatabase" localSheetId="1" hidden="1">调查问卷统计表!$A$6:$AX$6</definedName>
    <definedName name="_xlnm.Print_Area" localSheetId="1">调查问卷统计表!$1:$27</definedName>
  </definedNames>
  <calcPr calcId="144525"/>
</workbook>
</file>

<file path=xl/comments1.xml><?xml version="1.0" encoding="utf-8"?>
<comments xmlns="http://schemas.openxmlformats.org/spreadsheetml/2006/main">
  <authors>
    <author>作者</author>
  </authors>
  <commentList>
    <comment ref="E44" authorId="0">
      <text>
        <r>
          <rPr>
            <b/>
            <sz val="9"/>
            <rFont val="宋体"/>
            <charset val="134"/>
          </rPr>
          <t>作者:</t>
        </r>
        <r>
          <rPr>
            <sz val="9"/>
            <rFont val="宋体"/>
            <charset val="134"/>
          </rPr>
          <t xml:space="preserve">
有第一批和第二批，此列数据与两批均不相符</t>
        </r>
      </text>
    </comment>
  </commentList>
</comments>
</file>

<file path=xl/comments2.xml><?xml version="1.0" encoding="utf-8"?>
<comments xmlns="http://schemas.openxmlformats.org/spreadsheetml/2006/main">
  <authors>
    <author>作者</author>
  </authors>
  <commentList>
    <comment ref="D14" authorId="0">
      <text>
        <r>
          <rPr>
            <b/>
            <sz val="9"/>
            <rFont val="Tahoma"/>
            <charset val="134"/>
          </rPr>
          <t>作者:</t>
        </r>
        <r>
          <rPr>
            <sz val="9"/>
            <rFont val="Tahoma"/>
            <charset val="134"/>
          </rPr>
          <t xml:space="preserve">
0</t>
        </r>
      </text>
    </comment>
  </commentList>
</comments>
</file>

<file path=xl/sharedStrings.xml><?xml version="1.0" encoding="utf-8"?>
<sst xmlns="http://schemas.openxmlformats.org/spreadsheetml/2006/main" count="522" uniqueCount="277">
  <si>
    <t>目录</t>
  </si>
  <si>
    <t>云南省林业厅收入情况统计表</t>
  </si>
  <si>
    <t>云南省林业厅支出情况统计表</t>
  </si>
  <si>
    <t>部门基本支出</t>
  </si>
  <si>
    <t>“三公经费”支出统计表</t>
  </si>
  <si>
    <t>预算项目支出情况</t>
  </si>
  <si>
    <t>项目性质及资金分配方式统计表</t>
  </si>
  <si>
    <t>附件4:</t>
  </si>
  <si>
    <t>景洪市住房和城乡建设局2018年度城市维护及基础设施建设项目支出绩效评价调查问卷汇总表</t>
  </si>
  <si>
    <t>序号</t>
  </si>
  <si>
    <t>姓名</t>
  </si>
  <si>
    <t>受访人评价</t>
  </si>
  <si>
    <t>1.您对景洪市路灯照明满意度如何？</t>
  </si>
  <si>
    <t>2.您认为景洪市非法小广告的清理整治是否得到明显改善？</t>
  </si>
  <si>
    <t>3.您认为综合执法局对市容乱象整治工作是否让城市的市容市貌得到改善？</t>
  </si>
  <si>
    <t>4.您认为城市基础设施维护工作（例如：修补道路、交通设施维护等）对于提升人居环境程度如何？</t>
  </si>
  <si>
    <t>5.您认为世纪金源公共绿地养护工作对于提升人居环境程度如何？</t>
  </si>
  <si>
    <t>6.您认为近两年水体周围环境改善如何？</t>
  </si>
  <si>
    <t>7.您对路灯管理运行情况满意度如何？</t>
  </si>
  <si>
    <t xml:space="preserve">8．您对城市基础设施维护满意度如何？ </t>
  </si>
  <si>
    <t>9.您对的世纪金源公共绿地管养满意度如何？</t>
  </si>
  <si>
    <t>10.您对公益性公共自行车运营管理满意度如何？</t>
  </si>
  <si>
    <t>11.您对综合执法局对市容市貌整治管理满意度如何？</t>
  </si>
  <si>
    <t>12.您认为的不足之处是：</t>
  </si>
  <si>
    <t>13.您的建议是：</t>
  </si>
  <si>
    <t>总分</t>
  </si>
  <si>
    <t>非常满意</t>
  </si>
  <si>
    <t>较满意</t>
  </si>
  <si>
    <t>一般</t>
  </si>
  <si>
    <t>不满意</t>
  </si>
  <si>
    <t>明显改善</t>
  </si>
  <si>
    <t>改善一般</t>
  </si>
  <si>
    <t>不明显</t>
  </si>
  <si>
    <t>没有改善</t>
  </si>
  <si>
    <t>改善显著</t>
  </si>
  <si>
    <t>改善较好</t>
  </si>
  <si>
    <t>显著</t>
  </si>
  <si>
    <t>较好</t>
  </si>
  <si>
    <t>没有提升</t>
  </si>
  <si>
    <t>岩钟罕</t>
  </si>
  <si>
    <t>饶飞</t>
  </si>
  <si>
    <t>李颖</t>
  </si>
  <si>
    <t>余勇</t>
  </si>
  <si>
    <t>张天华</t>
  </si>
  <si>
    <t>岩旺</t>
  </si>
  <si>
    <t>黄都</t>
  </si>
  <si>
    <t>玉叫</t>
  </si>
  <si>
    <t>唐可儿</t>
  </si>
  <si>
    <t>李华</t>
  </si>
  <si>
    <t>杨芯</t>
  </si>
  <si>
    <t>阿珠</t>
  </si>
  <si>
    <t>玉尖香</t>
  </si>
  <si>
    <t>杨林</t>
  </si>
  <si>
    <t>道路施工较长</t>
  </si>
  <si>
    <t>如果不是非要白天修路，可以改为夜间，车少、人少、温度低</t>
  </si>
  <si>
    <t>周艳辉</t>
  </si>
  <si>
    <t>赵晓</t>
  </si>
  <si>
    <t>韦帅</t>
  </si>
  <si>
    <t>周洁</t>
  </si>
  <si>
    <t>康解琼</t>
  </si>
  <si>
    <t>吴永洁</t>
  </si>
  <si>
    <t>合计</t>
  </si>
  <si>
    <t>综合满意率</t>
  </si>
  <si>
    <t>本级项目资金预算及支出情况</t>
  </si>
  <si>
    <t>科目名称（项目）</t>
  </si>
  <si>
    <t>资金来源</t>
  </si>
  <si>
    <t>年内预算项目资金</t>
  </si>
  <si>
    <t>实际支出金额</t>
  </si>
  <si>
    <t>资金使用率</t>
  </si>
  <si>
    <t>小计</t>
  </si>
  <si>
    <t>本级支出</t>
  </si>
  <si>
    <t>下达州（市）及省财政直管县</t>
  </si>
  <si>
    <t>州（市）及省财政直管县</t>
  </si>
  <si>
    <t>年初预算</t>
  </si>
  <si>
    <t>预算调整</t>
  </si>
  <si>
    <t>天保工程国有林管护费（省级）</t>
  </si>
  <si>
    <t>财政拨款</t>
  </si>
  <si>
    <t>巩固退耕还林成果专项工作经费</t>
  </si>
  <si>
    <t>云南省陡坡地生态治理补助经费</t>
  </si>
  <si>
    <t xml:space="preserve"> 农村能源专项经费</t>
  </si>
  <si>
    <t xml:space="preserve"> 因公出国境专项经费</t>
  </si>
  <si>
    <t xml:space="preserve"> 林业技术推广经费（财政拨款）</t>
  </si>
  <si>
    <t>省级公益林生态效益补偿经费</t>
  </si>
  <si>
    <t>省级自然保护区能力建设资金</t>
  </si>
  <si>
    <t>云南省野生动物疫源疫病监测和预警系统维护补助资金</t>
  </si>
  <si>
    <t>云南省第二次陆生野生动物资源调查补助</t>
  </si>
  <si>
    <t>极小种群物种拯救保护紧急行动资金</t>
  </si>
  <si>
    <t>野生动物损害补偿资金</t>
  </si>
  <si>
    <t>第二次湿地资源调查补助</t>
  </si>
  <si>
    <t>森林公安四项经费</t>
  </si>
  <si>
    <t>云南省荒漠化和沙化监测项目经费</t>
  </si>
  <si>
    <t>林产化工项目经费</t>
  </si>
  <si>
    <t>林农专业合作社补助专项经费</t>
  </si>
  <si>
    <t>珍贵用材林木材战略储备基地建设经费</t>
  </si>
  <si>
    <t>木本油料产业发展项目经费（财政拨款）</t>
  </si>
  <si>
    <t>观赏苗木项目经费</t>
  </si>
  <si>
    <t>林下经济项目经费</t>
  </si>
  <si>
    <t>集体林权制度改革项目经费</t>
  </si>
  <si>
    <t>低效林改造资金</t>
  </si>
  <si>
    <t>林业贷款贴息资金</t>
  </si>
  <si>
    <t>政策性森林火灾保险试点项目资金</t>
  </si>
  <si>
    <t>防火基础设施和能力建设经费补助</t>
  </si>
  <si>
    <t>森林防火专项经费</t>
  </si>
  <si>
    <t>林业有害生物防治经费项目资金</t>
  </si>
  <si>
    <t>航空护林飞行经费</t>
  </si>
  <si>
    <t>4户转型企业退休人员养老金补差经费</t>
  </si>
  <si>
    <t>林业乡镇林业站社会化服务体系建设经费(财政拨款)</t>
  </si>
  <si>
    <t>林木良种苗木培育补贴资金</t>
  </si>
  <si>
    <t>青岛世界园艺博览会云南园建设资金</t>
  </si>
  <si>
    <t>森林公安省级财政转移支付资金</t>
  </si>
  <si>
    <t>返还州市森林植被恢复费支出</t>
  </si>
  <si>
    <t>政府性基金</t>
  </si>
  <si>
    <t>国家公园试点建设专项资金</t>
  </si>
  <si>
    <t>林木品种审定及种苗标准化建设工作经费</t>
  </si>
  <si>
    <t>林业技术推广示范经费（植被恢复费）</t>
  </si>
  <si>
    <t>林政执法管理经费</t>
  </si>
  <si>
    <t>木本油料产业发展项目经费</t>
  </si>
  <si>
    <t>森林植被恢复费征收管理经费</t>
  </si>
  <si>
    <t>湿地保护管理专项经费</t>
  </si>
  <si>
    <t>云南省第二次国家重点保护野生植物资源调查补助</t>
  </si>
  <si>
    <t>云南省林业科学院树木园管护及建设经费</t>
  </si>
  <si>
    <t>云南省林业双增目标责任考核经费</t>
  </si>
  <si>
    <t>竹产业基地建设项目经费（植被恢复费）</t>
  </si>
  <si>
    <t>自然保护区调查规划补助</t>
  </si>
  <si>
    <t>云南省林业有害生物防治补助经费</t>
  </si>
  <si>
    <t>森林防火追加</t>
  </si>
  <si>
    <t>森林武警安宁直升机场建设经费追加</t>
  </si>
  <si>
    <t>二类资源调查经费追加</t>
  </si>
  <si>
    <t>云财农〔2014〕26号</t>
  </si>
  <si>
    <t>退耕还林工作经费</t>
  </si>
  <si>
    <t>云财农(2014)352号</t>
  </si>
  <si>
    <t>陡坡地生态治理资金</t>
  </si>
  <si>
    <t>云财农(2014)319号</t>
  </si>
  <si>
    <t>2012年第二批陡坡地生态治理补助资金</t>
  </si>
  <si>
    <r>
      <rPr>
        <sz val="10"/>
        <color indexed="8"/>
        <rFont val="宋体"/>
        <charset val="134"/>
      </rPr>
      <t>云财农〔2</t>
    </r>
    <r>
      <rPr>
        <sz val="10"/>
        <color indexed="8"/>
        <rFont val="宋体"/>
        <charset val="134"/>
      </rPr>
      <t>014</t>
    </r>
    <r>
      <rPr>
        <sz val="10"/>
        <color indexed="8"/>
        <rFont val="宋体"/>
        <charset val="134"/>
      </rPr>
      <t>〕</t>
    </r>
    <r>
      <rPr>
        <sz val="10"/>
        <color indexed="8"/>
        <rFont val="宋体"/>
        <charset val="134"/>
      </rPr>
      <t>34号</t>
    </r>
  </si>
  <si>
    <t>省级农村能源补助资金</t>
  </si>
  <si>
    <t>云财农(2014)91号</t>
  </si>
  <si>
    <t>因公出国境专项经费</t>
  </si>
  <si>
    <t>云财预(2014)20号</t>
  </si>
  <si>
    <t>省级林业技术推广经费</t>
  </si>
  <si>
    <t>云财农(2014)262号</t>
  </si>
  <si>
    <t>第一批省级公益林生态效益补偿</t>
  </si>
  <si>
    <t>云财农(2014)263号</t>
  </si>
  <si>
    <t>省级自然保护区能力建设补助资金</t>
  </si>
  <si>
    <t>云财农(2014)258号</t>
  </si>
  <si>
    <t>2014年野生动物疫源疫病监测经费</t>
  </si>
  <si>
    <t>云财农〔2014〕105号</t>
  </si>
  <si>
    <t>陆生野生动物调查补助经费</t>
  </si>
  <si>
    <t>云财农(2014)95号</t>
  </si>
  <si>
    <t>极小种群物种拯救保护紧急行动经费</t>
  </si>
  <si>
    <t>云财农(2014)106号</t>
  </si>
  <si>
    <t>野生动物肇事公众责任保险补助</t>
  </si>
  <si>
    <t>云财农(2014)143号</t>
  </si>
  <si>
    <t>湿地资源调查补助经费</t>
  </si>
  <si>
    <t>云财农(2014)97号</t>
  </si>
  <si>
    <t xml:space="preserve"> </t>
  </si>
  <si>
    <r>
      <rPr>
        <sz val="10"/>
        <color indexed="8"/>
        <rFont val="宋体"/>
        <charset val="134"/>
      </rPr>
      <t>云财农〔2</t>
    </r>
    <r>
      <rPr>
        <sz val="10"/>
        <color indexed="8"/>
        <rFont val="宋体"/>
        <charset val="134"/>
      </rPr>
      <t>014</t>
    </r>
    <r>
      <rPr>
        <sz val="10"/>
        <color indexed="8"/>
        <rFont val="宋体"/>
        <charset val="134"/>
      </rPr>
      <t>〕</t>
    </r>
    <r>
      <rPr>
        <sz val="10"/>
        <color indexed="8"/>
        <rFont val="宋体"/>
        <charset val="134"/>
      </rPr>
      <t>100号</t>
    </r>
  </si>
  <si>
    <t>森林公安办案业务费</t>
  </si>
  <si>
    <r>
      <rPr>
        <sz val="10"/>
        <color indexed="8"/>
        <rFont val="宋体"/>
        <charset val="134"/>
      </rPr>
      <t>云财预〔2</t>
    </r>
    <r>
      <rPr>
        <sz val="10"/>
        <color indexed="8"/>
        <rFont val="宋体"/>
        <charset val="134"/>
      </rPr>
      <t>014</t>
    </r>
    <r>
      <rPr>
        <sz val="10"/>
        <color indexed="8"/>
        <rFont val="宋体"/>
        <charset val="134"/>
      </rPr>
      <t>〕</t>
    </r>
    <r>
      <rPr>
        <sz val="10"/>
        <color indexed="8"/>
        <rFont val="宋体"/>
        <charset val="134"/>
      </rPr>
      <t>445号</t>
    </r>
  </si>
  <si>
    <t>荒漠化和沙化监测补助经费</t>
  </si>
  <si>
    <t>云财农(2014)107号</t>
  </si>
  <si>
    <t>云财农(2014)162号</t>
  </si>
  <si>
    <t>林农专业合作社专项补助经费</t>
  </si>
  <si>
    <t>云财农(2014)134号</t>
  </si>
  <si>
    <t>珍贵用材林建设补助资金</t>
  </si>
  <si>
    <t>云财农(2014)361号</t>
  </si>
  <si>
    <t>珍贵用材林木材战略储备课题经费</t>
  </si>
  <si>
    <t>云财农(2014)122号</t>
  </si>
  <si>
    <t>省级木本油料产业发展项目经费</t>
  </si>
  <si>
    <t>云财农(2014)256号</t>
  </si>
  <si>
    <t>第二批木本油料产业发展项目经费</t>
  </si>
  <si>
    <t>云财农(2014)325号</t>
  </si>
  <si>
    <t>青刺果育苗专项补助经费</t>
  </si>
  <si>
    <t>云财农〔2014〕9号</t>
  </si>
  <si>
    <t>金平县油茶基地建设资金</t>
  </si>
  <si>
    <t>云财农(2014)68号</t>
  </si>
  <si>
    <t>云财农(2014)161号</t>
  </si>
  <si>
    <t>林下资源开发产业项目资金</t>
  </si>
  <si>
    <t>云财农(2014)167号</t>
  </si>
  <si>
    <t>集体林权制度改革工作经费</t>
  </si>
  <si>
    <t>云财农(2014)164号</t>
  </si>
  <si>
    <t>低效林改造专项经费</t>
  </si>
  <si>
    <t>云财农(2014)90号</t>
  </si>
  <si>
    <t>林业贷款贴息</t>
  </si>
  <si>
    <t>森林保险保费补贴
（37行）</t>
  </si>
  <si>
    <r>
      <rPr>
        <sz val="10"/>
        <color indexed="8"/>
        <rFont val="宋体"/>
        <charset val="134"/>
      </rPr>
      <t>云财金〔2</t>
    </r>
    <r>
      <rPr>
        <sz val="10"/>
        <color indexed="8"/>
        <rFont val="宋体"/>
        <charset val="134"/>
      </rPr>
      <t>014</t>
    </r>
    <r>
      <rPr>
        <sz val="10"/>
        <color indexed="8"/>
        <rFont val="宋体"/>
        <charset val="134"/>
      </rPr>
      <t>〕</t>
    </r>
    <r>
      <rPr>
        <sz val="10"/>
        <color indexed="8"/>
        <rFont val="宋体"/>
        <charset val="134"/>
      </rPr>
      <t>106号</t>
    </r>
  </si>
  <si>
    <t>森林防火基础设施和能力建设资金</t>
  </si>
  <si>
    <t>云财农(2014)139号</t>
  </si>
  <si>
    <t>森警（财政单独下达）</t>
  </si>
  <si>
    <t>2014年第二批森林防火专项经费</t>
  </si>
  <si>
    <t>云财农〔2014〕32号</t>
  </si>
  <si>
    <t>林业有害生物防治
（24行）</t>
  </si>
  <si>
    <t>云财农〔2014〕103号</t>
  </si>
  <si>
    <t>云财农(2014)257号</t>
  </si>
  <si>
    <t>4户转型企业退休人员养老金补差</t>
  </si>
  <si>
    <t>云财农〔2014〕7号</t>
  </si>
  <si>
    <t>乡镇林业站社会化服务体系建设资金</t>
  </si>
  <si>
    <t>云财农(2014)255号</t>
  </si>
  <si>
    <t>省级林木良种苗木培育补贴资金</t>
  </si>
  <si>
    <t>云财农(2014)165号</t>
  </si>
  <si>
    <r>
      <rPr>
        <sz val="10"/>
        <color indexed="8"/>
        <rFont val="宋体"/>
        <charset val="134"/>
      </rPr>
      <t>云财农〔2</t>
    </r>
    <r>
      <rPr>
        <sz val="10"/>
        <color indexed="8"/>
        <rFont val="宋体"/>
        <charset val="134"/>
      </rPr>
      <t>014</t>
    </r>
    <r>
      <rPr>
        <sz val="10"/>
        <color indexed="8"/>
        <rFont val="宋体"/>
        <charset val="134"/>
      </rPr>
      <t>〕</t>
    </r>
    <r>
      <rPr>
        <sz val="10"/>
        <color indexed="8"/>
        <rFont val="宋体"/>
        <charset val="134"/>
      </rPr>
      <t>108号</t>
    </r>
  </si>
  <si>
    <t>森林公安转移支付
（48行）</t>
  </si>
  <si>
    <r>
      <rPr>
        <sz val="10"/>
        <color indexed="8"/>
        <rFont val="宋体"/>
        <charset val="134"/>
      </rPr>
      <t>云财农〔2</t>
    </r>
    <r>
      <rPr>
        <sz val="10"/>
        <color indexed="8"/>
        <rFont val="宋体"/>
        <charset val="134"/>
      </rPr>
      <t>014</t>
    </r>
    <r>
      <rPr>
        <sz val="10"/>
        <color indexed="8"/>
        <rFont val="宋体"/>
        <charset val="134"/>
      </rPr>
      <t>〕</t>
    </r>
    <r>
      <rPr>
        <sz val="10"/>
        <color indexed="8"/>
        <rFont val="宋体"/>
        <charset val="134"/>
      </rPr>
      <t>158号</t>
    </r>
  </si>
  <si>
    <t>国家公园建设补助资金</t>
  </si>
  <si>
    <t>云财农(2014)109号</t>
  </si>
  <si>
    <t>林木品种审定及种苗标准化工作经费</t>
  </si>
  <si>
    <t>云财农(2014)340号</t>
  </si>
  <si>
    <t>云财农(2014)261号</t>
  </si>
  <si>
    <t>云财农(2014)260号</t>
  </si>
  <si>
    <t>湿地保护管理专项补助经费</t>
  </si>
  <si>
    <t>云财农(2014)96号</t>
  </si>
  <si>
    <t>国家重点保护野生植物资源调查补助经费</t>
  </si>
  <si>
    <t>云财农(2014)94号</t>
  </si>
  <si>
    <t>云南省林业科学院树林园管护经费</t>
  </si>
  <si>
    <t>云财农(2014)341号</t>
  </si>
  <si>
    <t>云财农(2014)343号</t>
  </si>
  <si>
    <t>竹产业基地建设补助资金</t>
  </si>
  <si>
    <t>云财农(2014)104号</t>
  </si>
  <si>
    <t>自然保护区调查规划补助经费</t>
  </si>
  <si>
    <t>云财农(2014)98号</t>
  </si>
  <si>
    <t>第一批森林植被恢复费</t>
  </si>
  <si>
    <t>云财农(2014)83号</t>
  </si>
  <si>
    <t>第二批森林植被恢复费</t>
  </si>
  <si>
    <t>云财农(2014)230号</t>
  </si>
  <si>
    <t>第三批森林植被恢复费</t>
  </si>
  <si>
    <t>云财农(2014)313号</t>
  </si>
  <si>
    <t>第四批森林植被恢复费</t>
  </si>
  <si>
    <t>云财农(2014)387号</t>
  </si>
  <si>
    <t>第五批森林植被恢复费</t>
  </si>
  <si>
    <t>云财农(2014)388号</t>
  </si>
  <si>
    <t>安宁森林防火扑救参战部队生活补助费</t>
  </si>
  <si>
    <t>森林防火追加经费</t>
  </si>
  <si>
    <t>云财农(2014)259号</t>
  </si>
  <si>
    <t xml:space="preserve">农业综合开发名优经济林等示范项目
</t>
  </si>
  <si>
    <r>
      <rPr>
        <sz val="10"/>
        <color indexed="8"/>
        <rFont val="宋体"/>
        <charset val="134"/>
      </rPr>
      <t>云林联发〔2</t>
    </r>
    <r>
      <rPr>
        <sz val="10"/>
        <color indexed="8"/>
        <rFont val="宋体"/>
        <charset val="134"/>
      </rPr>
      <t>014</t>
    </r>
    <r>
      <rPr>
        <sz val="10"/>
        <color indexed="8"/>
        <rFont val="宋体"/>
        <charset val="134"/>
      </rPr>
      <t>〕</t>
    </r>
    <r>
      <rPr>
        <sz val="10"/>
        <color indexed="8"/>
        <rFont val="宋体"/>
        <charset val="134"/>
      </rPr>
      <t>45号</t>
    </r>
  </si>
  <si>
    <t>森林资源二类调查经费</t>
  </si>
  <si>
    <t>云财农(2014)266号</t>
  </si>
  <si>
    <t>警察法定工作日加班补助</t>
  </si>
  <si>
    <t>云财农(2014)121号</t>
  </si>
  <si>
    <t>2014年预算项目资金与2014年下达资金统计差异表</t>
  </si>
  <si>
    <t>预算项目资金合计数</t>
  </si>
  <si>
    <t>下达资金统计表合计数</t>
  </si>
  <si>
    <t>预算项目资金有但下达资金无</t>
  </si>
  <si>
    <t>预算项目无但下达资金有</t>
  </si>
  <si>
    <t>差异原因</t>
  </si>
  <si>
    <t>备注</t>
  </si>
  <si>
    <t>项目</t>
  </si>
  <si>
    <t>金额</t>
  </si>
  <si>
    <t>云林联发〔2014〕45号</t>
  </si>
  <si>
    <t>云财预〔2014〕445号</t>
  </si>
  <si>
    <t>调整后数据</t>
  </si>
  <si>
    <t>项目预算省级留存与下达资金差异表</t>
  </si>
  <si>
    <t>项目名称</t>
  </si>
  <si>
    <t>预算项目</t>
  </si>
  <si>
    <t>资金下达文件</t>
  </si>
  <si>
    <t>项目资金文件</t>
  </si>
  <si>
    <t>省级</t>
  </si>
  <si>
    <t>州市级</t>
  </si>
  <si>
    <t>依据项目资金文件项目资金250万元，由省本级单位负责组织实施。</t>
  </si>
  <si>
    <t>云财农(2014)352号/云财农(2014)263号</t>
  </si>
  <si>
    <t>省林业调查规划院留存项目资金20万元，用作开展省级自然保护区现状调查及2014年能力建设项目效果监测与评价；省林业厅留存10万元作为监督检查经费</t>
  </si>
  <si>
    <t>云南省陆生野生动物疫源疫病监测管理总站2万元</t>
  </si>
  <si>
    <t>省级本级留存125万做技术推广与培训</t>
  </si>
  <si>
    <t>森林防火指挥部400万，用于应急设施储备、工作经费、森林防火目标责任奖励</t>
  </si>
  <si>
    <t>赛甫路斯薄壳山核桃（云南省林业科学院漾濞核桃研究院），补助5万元、金华薄壳山核桃（云南省林业科学院漾濞核桃研究院）补助5万元、绍兴薄壳山核桃（云南省林业科学院漾濞核桃研究院）补助5万元、贝克薄壳山核桃（云南省林业科学院漾濞核桃研究院）补助5万元、莱星油橄榄（云南省林业科学院）补助5万元。</t>
  </si>
  <si>
    <t>省级森林公安局580万元。</t>
  </si>
  <si>
    <t>云财农〔2014〕158号</t>
  </si>
  <si>
    <t>省级留存60万元用于规划编制，培训、湿地宣传</t>
  </si>
  <si>
    <t>预算编审体系评价得分</t>
  </si>
  <si>
    <t>是否为法定项目</t>
  </si>
  <si>
    <t>是否为省政府交办项目</t>
  </si>
  <si>
    <t>资金分配是否需要各地州申报</t>
  </si>
  <si>
    <t>资金是否需要二次分配</t>
  </si>
  <si>
    <t>二次分配是否经过党委会表决</t>
  </si>
  <si>
    <t>未经党委会表决原因</t>
  </si>
  <si>
    <t>党委会表决后是否有调整</t>
  </si>
  <si>
    <t>调整原因</t>
  </si>
</sst>
</file>

<file path=xl/styles.xml><?xml version="1.0" encoding="utf-8"?>
<styleSheet xmlns="http://schemas.openxmlformats.org/spreadsheetml/2006/main">
  <numFmts count="8">
    <numFmt numFmtId="42" formatCode="_ &quot;￥&quot;* #,##0_ ;_ &quot;￥&quot;* \-#,##0_ ;_ &quot;￥&quot;* &quot;-&quot;_ ;_ @_ "/>
    <numFmt numFmtId="176" formatCode="0_);[Red]\(0\)"/>
    <numFmt numFmtId="177" formatCode="0.00_ "/>
    <numFmt numFmtId="178" formatCode="0_ "/>
    <numFmt numFmtId="44" formatCode="_ &quot;￥&quot;* #,##0.00_ ;_ &quot;￥&quot;* \-#,##0.00_ ;_ &quot;￥&quot;* &quot;-&quot;??_ ;_ @_ "/>
    <numFmt numFmtId="43" formatCode="_ * #,##0.00_ ;_ * \-#,##0.00_ ;_ * &quot;-&quot;??_ ;_ @_ "/>
    <numFmt numFmtId="41" formatCode="_ * #,##0_ ;_ * \-#,##0_ ;_ * &quot;-&quot;_ ;_ @_ "/>
    <numFmt numFmtId="179" formatCode="0.0_ "/>
  </numFmts>
  <fonts count="57">
    <font>
      <sz val="11"/>
      <color theme="1"/>
      <name val="宋体"/>
      <charset val="134"/>
      <scheme val="minor"/>
    </font>
    <font>
      <b/>
      <sz val="16"/>
      <color indexed="8"/>
      <name val="宋体"/>
      <charset val="134"/>
    </font>
    <font>
      <b/>
      <sz val="11"/>
      <color indexed="8"/>
      <name val="宋体"/>
      <charset val="134"/>
    </font>
    <font>
      <sz val="9"/>
      <color indexed="8"/>
      <name val="宋体"/>
      <charset val="134"/>
    </font>
    <font>
      <b/>
      <sz val="14"/>
      <color indexed="8"/>
      <name val="宋体"/>
      <charset val="134"/>
    </font>
    <font>
      <b/>
      <sz val="10"/>
      <color indexed="8"/>
      <name val="宋体"/>
      <charset val="134"/>
    </font>
    <font>
      <sz val="10"/>
      <color indexed="8"/>
      <name val="宋体"/>
      <charset val="134"/>
    </font>
    <font>
      <sz val="10"/>
      <name val="宋体"/>
      <charset val="134"/>
    </font>
    <font>
      <sz val="11"/>
      <color indexed="8"/>
      <name val="黑体"/>
      <charset val="134"/>
    </font>
    <font>
      <sz val="9"/>
      <name val="宋体"/>
      <charset val="134"/>
    </font>
    <font>
      <sz val="9"/>
      <color indexed="10"/>
      <name val="宋体"/>
      <charset val="134"/>
    </font>
    <font>
      <b/>
      <sz val="14"/>
      <color indexed="8"/>
      <name val="黑体"/>
      <charset val="134"/>
    </font>
    <font>
      <b/>
      <sz val="9"/>
      <name val="黑体"/>
      <charset val="134"/>
    </font>
    <font>
      <sz val="9"/>
      <name val="黑体"/>
      <charset val="134"/>
    </font>
    <font>
      <b/>
      <sz val="10"/>
      <name val="宋体"/>
      <charset val="134"/>
    </font>
    <font>
      <b/>
      <sz val="9"/>
      <color indexed="8"/>
      <name val="黑体"/>
      <charset val="134"/>
    </font>
    <font>
      <sz val="14"/>
      <color theme="1"/>
      <name val="仿宋_GB2312"/>
      <charset val="134"/>
    </font>
    <font>
      <sz val="10"/>
      <color theme="1"/>
      <name val="宋体"/>
      <charset val="134"/>
    </font>
    <font>
      <b/>
      <sz val="18"/>
      <color theme="1"/>
      <name val="方正小标宋简体"/>
      <charset val="134"/>
    </font>
    <font>
      <b/>
      <sz val="10"/>
      <color theme="1"/>
      <name val="宋体"/>
      <charset val="134"/>
      <scheme val="minor"/>
    </font>
    <font>
      <b/>
      <sz val="10"/>
      <color rgb="FF000000"/>
      <name val="宋体"/>
      <charset val="134"/>
    </font>
    <font>
      <sz val="10"/>
      <color theme="1"/>
      <name val="宋体"/>
      <charset val="134"/>
      <scheme val="minor"/>
    </font>
    <font>
      <sz val="10"/>
      <name val="宋体"/>
      <charset val="134"/>
      <scheme val="minor"/>
    </font>
    <font>
      <sz val="14"/>
      <color indexed="8"/>
      <name val="宋体"/>
      <charset val="134"/>
    </font>
    <font>
      <sz val="18"/>
      <color indexed="8"/>
      <name val="宋体"/>
      <charset val="134"/>
    </font>
    <font>
      <u/>
      <sz val="16"/>
      <color indexed="12"/>
      <name val="宋体"/>
      <charset val="134"/>
    </font>
    <font>
      <sz val="16"/>
      <color indexed="8"/>
      <name val="宋体"/>
      <charset val="134"/>
    </font>
    <font>
      <sz val="11"/>
      <color indexed="8"/>
      <name val="宋体"/>
      <charset val="134"/>
    </font>
    <font>
      <sz val="11"/>
      <color rgb="FF9C0006"/>
      <name val="宋体"/>
      <charset val="0"/>
      <scheme val="minor"/>
    </font>
    <font>
      <sz val="12"/>
      <name val="Times New Roman"/>
      <charset val="134"/>
    </font>
    <font>
      <sz val="12"/>
      <name val="宋体"/>
      <charset val="134"/>
    </font>
    <font>
      <sz val="11"/>
      <color theme="0"/>
      <name val="宋体"/>
      <charset val="0"/>
      <scheme val="minor"/>
    </font>
    <font>
      <b/>
      <sz val="11"/>
      <color rgb="FFFFFFFF"/>
      <name val="宋体"/>
      <charset val="0"/>
      <scheme val="minor"/>
    </font>
    <font>
      <b/>
      <sz val="15"/>
      <color theme="3"/>
      <name val="宋体"/>
      <charset val="134"/>
      <scheme val="minor"/>
    </font>
    <font>
      <sz val="11"/>
      <color indexed="20"/>
      <name val="宋体"/>
      <charset val="134"/>
    </font>
    <font>
      <sz val="11"/>
      <color theme="1"/>
      <name val="宋体"/>
      <charset val="0"/>
      <scheme val="minor"/>
    </font>
    <font>
      <sz val="11"/>
      <color indexed="16"/>
      <name val="宋体"/>
      <charset val="134"/>
    </font>
    <font>
      <sz val="11"/>
      <color rgb="FFFF0000"/>
      <name val="宋体"/>
      <charset val="0"/>
      <scheme val="minor"/>
    </font>
    <font>
      <b/>
      <sz val="13"/>
      <color theme="3"/>
      <name val="宋体"/>
      <charset val="134"/>
      <scheme val="minor"/>
    </font>
    <font>
      <sz val="11"/>
      <color rgb="FF3F3F76"/>
      <name val="宋体"/>
      <charset val="0"/>
      <scheme val="minor"/>
    </font>
    <font>
      <sz val="10"/>
      <name val="Arial"/>
      <charset val="134"/>
    </font>
    <font>
      <b/>
      <sz val="18"/>
      <color theme="3"/>
      <name val="宋体"/>
      <charset val="134"/>
      <scheme val="minor"/>
    </font>
    <font>
      <b/>
      <sz val="11"/>
      <color theme="3"/>
      <name val="宋体"/>
      <charset val="134"/>
      <scheme val="minor"/>
    </font>
    <font>
      <u/>
      <sz val="11"/>
      <color theme="10"/>
      <name val="宋体"/>
      <charset val="134"/>
    </font>
    <font>
      <sz val="11"/>
      <color rgb="FFFA7D00"/>
      <name val="宋体"/>
      <charset val="0"/>
      <scheme val="minor"/>
    </font>
    <font>
      <sz val="11"/>
      <color rgb="FF9C6500"/>
      <name val="宋体"/>
      <charset val="0"/>
      <scheme val="minor"/>
    </font>
    <font>
      <sz val="11"/>
      <color rgb="FF006100"/>
      <name val="宋体"/>
      <charset val="0"/>
      <scheme val="minor"/>
    </font>
    <font>
      <sz val="11"/>
      <color indexed="17"/>
      <name val="宋体"/>
      <charset val="134"/>
    </font>
    <font>
      <b/>
      <sz val="11"/>
      <color rgb="FF3F3F3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9"/>
      <name val="宋体"/>
      <charset val="134"/>
    </font>
    <font>
      <b/>
      <sz val="9"/>
      <name val="宋体"/>
      <charset val="134"/>
    </font>
    <font>
      <sz val="9"/>
      <name val="Tahoma"/>
      <charset val="134"/>
    </font>
    <font>
      <b/>
      <sz val="9"/>
      <name val="Tahoma"/>
      <charset val="134"/>
    </font>
  </fonts>
  <fills count="39">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indexed="10"/>
        <bgColor indexed="64"/>
      </patternFill>
    </fill>
    <fill>
      <patternFill patternType="solid">
        <fgColor indexed="51"/>
        <bgColor indexed="64"/>
      </patternFill>
    </fill>
    <fill>
      <patternFill patternType="solid">
        <fgColor rgb="FFFFC7CE"/>
        <bgColor indexed="64"/>
      </patternFill>
    </fill>
    <fill>
      <patternFill patternType="solid">
        <fgColor theme="8"/>
        <bgColor indexed="64"/>
      </patternFill>
    </fill>
    <fill>
      <patternFill patternType="solid">
        <fgColor rgb="FFA5A5A5"/>
        <bgColor indexed="64"/>
      </patternFill>
    </fill>
    <fill>
      <patternFill patternType="solid">
        <fgColor theme="6"/>
        <bgColor indexed="64"/>
      </patternFill>
    </fill>
    <fill>
      <patternFill patternType="solid">
        <fgColor indexed="4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FFEB9C"/>
        <bgColor indexed="64"/>
      </patternFill>
    </fill>
    <fill>
      <patternFill patternType="solid">
        <fgColor theme="9" tint="0.599993896298105"/>
        <bgColor indexed="64"/>
      </patternFill>
    </fill>
    <fill>
      <patternFill patternType="solid">
        <fgColor rgb="FFC6EFCE"/>
        <bgColor indexed="64"/>
      </patternFill>
    </fill>
    <fill>
      <patternFill patternType="solid">
        <fgColor indexed="42"/>
        <bgColor indexed="64"/>
      </patternFill>
    </fill>
    <fill>
      <patternFill patternType="solid">
        <fgColor rgb="FFF2F2F2"/>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bgColor indexed="64"/>
      </patternFill>
    </fill>
  </fills>
  <borders count="29">
    <border>
      <left/>
      <right/>
      <top/>
      <bottom/>
      <diagonal/>
    </border>
    <border>
      <left/>
      <right/>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thin">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80">
    <xf numFmtId="0" fontId="0" fillId="0" borderId="0">
      <alignment vertical="center"/>
    </xf>
    <xf numFmtId="42" fontId="0" fillId="0" borderId="0" applyFont="0" applyFill="0" applyBorder="0" applyAlignment="0" applyProtection="0">
      <alignment vertical="center"/>
    </xf>
    <xf numFmtId="0" fontId="35" fillId="15" borderId="0" applyNumberFormat="0" applyBorder="0" applyAlignment="0" applyProtection="0">
      <alignment vertical="center"/>
    </xf>
    <xf numFmtId="0" fontId="39" fillId="20" borderId="2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14" borderId="0" applyNumberFormat="0" applyBorder="0" applyAlignment="0" applyProtection="0">
      <alignment vertical="center"/>
    </xf>
    <xf numFmtId="0" fontId="28" fillId="6" borderId="0" applyNumberFormat="0" applyBorder="0" applyAlignment="0" applyProtection="0">
      <alignment vertical="center"/>
    </xf>
    <xf numFmtId="43" fontId="27" fillId="0" borderId="0" applyFont="0" applyFill="0" applyBorder="0" applyAlignment="0" applyProtection="0">
      <alignment vertical="center"/>
    </xf>
    <xf numFmtId="0" fontId="31" fillId="23"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30" fillId="0" borderId="0"/>
    <xf numFmtId="9" fontId="0" fillId="0" borderId="0" applyFont="0" applyFill="0" applyBorder="0" applyAlignment="0" applyProtection="0">
      <alignment vertical="center"/>
    </xf>
    <xf numFmtId="0" fontId="30" fillId="0" borderId="0" applyProtection="0"/>
    <xf numFmtId="0" fontId="51" fillId="0" borderId="0" applyNumberFormat="0" applyFill="0" applyBorder="0" applyAlignment="0" applyProtection="0">
      <alignment vertical="center"/>
    </xf>
    <xf numFmtId="0" fontId="0" fillId="11" borderId="23" applyNumberFormat="0" applyFont="0" applyAlignment="0" applyProtection="0">
      <alignment vertical="center"/>
    </xf>
    <xf numFmtId="0" fontId="30" fillId="0" borderId="0"/>
    <xf numFmtId="9" fontId="30" fillId="0" borderId="0" applyFont="0" applyFill="0" applyBorder="0" applyAlignment="0" applyProtection="0">
      <alignment vertical="center"/>
    </xf>
    <xf numFmtId="0" fontId="31" fillId="37" borderId="0" applyNumberFormat="0" applyBorder="0" applyAlignment="0" applyProtection="0">
      <alignment vertical="center"/>
    </xf>
    <xf numFmtId="0" fontId="4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41"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4" fillId="10" borderId="0" applyNumberFormat="0" applyBorder="0" applyAlignment="0" applyProtection="0">
      <alignment vertical="center"/>
    </xf>
    <xf numFmtId="0" fontId="33" fillId="0" borderId="22" applyNumberFormat="0" applyFill="0" applyAlignment="0" applyProtection="0">
      <alignment vertical="center"/>
    </xf>
    <xf numFmtId="0" fontId="38" fillId="0" borderId="22" applyNumberFormat="0" applyFill="0" applyAlignment="0" applyProtection="0">
      <alignment vertical="center"/>
    </xf>
    <xf numFmtId="0" fontId="31" fillId="28" borderId="0" applyNumberFormat="0" applyBorder="0" applyAlignment="0" applyProtection="0">
      <alignment vertical="center"/>
    </xf>
    <xf numFmtId="0" fontId="42" fillId="0" borderId="25" applyNumberFormat="0" applyFill="0" applyAlignment="0" applyProtection="0">
      <alignment vertical="center"/>
    </xf>
    <xf numFmtId="0" fontId="31" fillId="27" borderId="0" applyNumberFormat="0" applyBorder="0" applyAlignment="0" applyProtection="0">
      <alignment vertical="center"/>
    </xf>
    <xf numFmtId="0" fontId="48" fillId="35" borderId="27" applyNumberFormat="0" applyAlignment="0" applyProtection="0">
      <alignment vertical="center"/>
    </xf>
    <xf numFmtId="0" fontId="52" fillId="35" borderId="24" applyNumberFormat="0" applyAlignment="0" applyProtection="0">
      <alignment vertical="center"/>
    </xf>
    <xf numFmtId="0" fontId="32" fillId="8" borderId="21" applyNumberFormat="0" applyAlignment="0" applyProtection="0">
      <alignment vertical="center"/>
    </xf>
    <xf numFmtId="0" fontId="35" fillId="18" borderId="0" applyNumberFormat="0" applyBorder="0" applyAlignment="0" applyProtection="0">
      <alignment vertical="center"/>
    </xf>
    <xf numFmtId="0" fontId="31" fillId="38" borderId="0" applyNumberFormat="0" applyBorder="0" applyAlignment="0" applyProtection="0">
      <alignment vertical="center"/>
    </xf>
    <xf numFmtId="0" fontId="44" fillId="0" borderId="26" applyNumberFormat="0" applyFill="0" applyAlignment="0" applyProtection="0">
      <alignment vertical="center"/>
    </xf>
    <xf numFmtId="0" fontId="49" fillId="0" borderId="28" applyNumberFormat="0" applyFill="0" applyAlignment="0" applyProtection="0">
      <alignment vertical="center"/>
    </xf>
    <xf numFmtId="0" fontId="46" fillId="33" borderId="0" applyNumberFormat="0" applyBorder="0" applyAlignment="0" applyProtection="0">
      <alignment vertical="center"/>
    </xf>
    <xf numFmtId="0" fontId="45" fillId="31" borderId="0" applyNumberFormat="0" applyBorder="0" applyAlignment="0" applyProtection="0">
      <alignment vertical="center"/>
    </xf>
    <xf numFmtId="0" fontId="47" fillId="34" borderId="0" applyNumberFormat="0" applyBorder="0" applyAlignment="0" applyProtection="0">
      <alignment vertical="center"/>
    </xf>
    <xf numFmtId="0" fontId="35" fillId="24" borderId="0" applyNumberFormat="0" applyBorder="0" applyAlignment="0" applyProtection="0">
      <alignment vertical="center"/>
    </xf>
    <xf numFmtId="0" fontId="31" fillId="30" borderId="0" applyNumberFormat="0" applyBorder="0" applyAlignment="0" applyProtection="0">
      <alignment vertical="center"/>
    </xf>
    <xf numFmtId="0" fontId="30" fillId="0" borderId="0"/>
    <xf numFmtId="0" fontId="40" fillId="0" borderId="0">
      <alignment vertical="center"/>
    </xf>
    <xf numFmtId="0" fontId="35" fillId="36" borderId="0" applyNumberFormat="0" applyBorder="0" applyAlignment="0" applyProtection="0">
      <alignment vertical="center"/>
    </xf>
    <xf numFmtId="0" fontId="35" fillId="19" borderId="0" applyNumberFormat="0" applyBorder="0" applyAlignment="0" applyProtection="0">
      <alignment vertical="center"/>
    </xf>
    <xf numFmtId="0" fontId="30" fillId="0" borderId="0"/>
    <xf numFmtId="0" fontId="35" fillId="29" borderId="0" applyNumberFormat="0" applyBorder="0" applyAlignment="0" applyProtection="0">
      <alignment vertical="center"/>
    </xf>
    <xf numFmtId="0" fontId="35" fillId="13" borderId="0" applyNumberFormat="0" applyBorder="0" applyAlignment="0" applyProtection="0">
      <alignment vertical="center"/>
    </xf>
    <xf numFmtId="0" fontId="31" fillId="9" borderId="0" applyNumberFormat="0" applyBorder="0" applyAlignment="0" applyProtection="0">
      <alignment vertical="center"/>
    </xf>
    <xf numFmtId="0" fontId="34" fillId="10" borderId="0" applyNumberFormat="0" applyBorder="0" applyAlignment="0" applyProtection="0">
      <alignment vertical="center"/>
    </xf>
    <xf numFmtId="0" fontId="31" fillId="26" borderId="0" applyNumberFormat="0" applyBorder="0" applyAlignment="0" applyProtection="0">
      <alignment vertical="center"/>
    </xf>
    <xf numFmtId="0" fontId="35" fillId="12" borderId="0" applyNumberFormat="0" applyBorder="0" applyAlignment="0" applyProtection="0">
      <alignment vertical="center"/>
    </xf>
    <xf numFmtId="0" fontId="35" fillId="22" borderId="0" applyNumberFormat="0" applyBorder="0" applyAlignment="0" applyProtection="0">
      <alignment vertical="center"/>
    </xf>
    <xf numFmtId="0" fontId="31" fillId="7" borderId="0" applyNumberFormat="0" applyBorder="0" applyAlignment="0" applyProtection="0">
      <alignment vertical="center"/>
    </xf>
    <xf numFmtId="0" fontId="35" fillId="16" borderId="0" applyNumberFormat="0" applyBorder="0" applyAlignment="0" applyProtection="0">
      <alignment vertical="center"/>
    </xf>
    <xf numFmtId="0" fontId="31" fillId="21" borderId="0" applyNumberFormat="0" applyBorder="0" applyAlignment="0" applyProtection="0">
      <alignment vertical="center"/>
    </xf>
    <xf numFmtId="0" fontId="31" fillId="17" borderId="0" applyNumberFormat="0" applyBorder="0" applyAlignment="0" applyProtection="0">
      <alignment vertical="center"/>
    </xf>
    <xf numFmtId="0" fontId="29" fillId="0" borderId="0">
      <alignment vertical="center"/>
    </xf>
    <xf numFmtId="0" fontId="35" fillId="32" borderId="0" applyNumberFormat="0" applyBorder="0" applyAlignment="0" applyProtection="0">
      <alignment vertical="center"/>
    </xf>
    <xf numFmtId="0" fontId="31" fillId="25" borderId="0" applyNumberFormat="0" applyBorder="0" applyAlignment="0" applyProtection="0">
      <alignment vertical="center"/>
    </xf>
    <xf numFmtId="0" fontId="30" fillId="0" borderId="0"/>
    <xf numFmtId="0" fontId="30" fillId="0" borderId="0"/>
    <xf numFmtId="0" fontId="30" fillId="0" borderId="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6" fillId="10" borderId="0" applyNumberFormat="0" applyBorder="0" applyAlignment="0" applyProtection="0">
      <alignment vertical="center"/>
    </xf>
    <xf numFmtId="0" fontId="30" fillId="0" borderId="0">
      <alignment vertical="center"/>
    </xf>
    <xf numFmtId="0" fontId="30" fillId="0" borderId="0"/>
    <xf numFmtId="0" fontId="27" fillId="0" borderId="0">
      <alignment vertical="center"/>
    </xf>
    <xf numFmtId="0" fontId="27" fillId="0" borderId="0">
      <alignment vertical="center"/>
    </xf>
    <xf numFmtId="0" fontId="27" fillId="0" borderId="0">
      <alignment vertical="center"/>
    </xf>
    <xf numFmtId="0" fontId="40" fillId="0" borderId="0"/>
    <xf numFmtId="0" fontId="40" fillId="0" borderId="0"/>
    <xf numFmtId="0" fontId="47" fillId="34" borderId="0" applyNumberFormat="0" applyBorder="0" applyAlignment="0" applyProtection="0">
      <alignment vertical="center"/>
    </xf>
    <xf numFmtId="0" fontId="47" fillId="34" borderId="0" applyNumberFormat="0" applyBorder="0" applyAlignment="0" applyProtection="0">
      <alignment vertical="center"/>
    </xf>
    <xf numFmtId="0" fontId="47" fillId="34" borderId="0" applyNumberFormat="0" applyBorder="0" applyAlignment="0" applyProtection="0">
      <alignment vertical="center"/>
    </xf>
    <xf numFmtId="0" fontId="47" fillId="34" borderId="0" applyNumberFormat="0" applyBorder="0" applyAlignment="0" applyProtection="0">
      <alignment vertical="center"/>
    </xf>
    <xf numFmtId="43" fontId="27" fillId="0" borderId="0" applyFont="0" applyFill="0" applyBorder="0" applyAlignment="0" applyProtection="0">
      <alignment vertical="center"/>
    </xf>
    <xf numFmtId="0" fontId="40" fillId="0" borderId="0"/>
  </cellStyleXfs>
  <cellXfs count="164">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4" xfId="0" applyBorder="1" applyAlignment="1">
      <alignment horizontal="center" vertical="center"/>
    </xf>
    <xf numFmtId="0" fontId="3" fillId="0" borderId="5" xfId="72" applyFont="1" applyFill="1" applyBorder="1" applyAlignment="1" applyProtection="1">
      <alignment vertical="center" wrapText="1"/>
      <protection locked="0"/>
    </xf>
    <xf numFmtId="0" fontId="0" fillId="0" borderId="5" xfId="0" applyBorder="1">
      <alignment vertical="center"/>
    </xf>
    <xf numFmtId="0" fontId="3" fillId="0" borderId="5" xfId="73" applyFont="1" applyFill="1" applyBorder="1" applyAlignment="1" applyProtection="1">
      <alignment vertical="center" wrapText="1"/>
      <protection locked="0"/>
    </xf>
    <xf numFmtId="0" fontId="0" fillId="0" borderId="6" xfId="0" applyBorder="1" applyAlignment="1">
      <alignment horizontal="center" vertical="center"/>
    </xf>
    <xf numFmtId="0" fontId="3" fillId="0" borderId="7" xfId="73" applyFont="1" applyFill="1" applyBorder="1" applyAlignment="1" applyProtection="1">
      <alignment vertical="center" wrapText="1"/>
      <protection locked="0"/>
    </xf>
    <xf numFmtId="0" fontId="0" fillId="0" borderId="7" xfId="0" applyBorder="1">
      <alignment vertical="center"/>
    </xf>
    <xf numFmtId="0" fontId="2" fillId="0" borderId="8" xfId="0" applyFont="1" applyBorder="1" applyAlignment="1">
      <alignment horizontal="center" vertical="center" wrapText="1"/>
    </xf>
    <xf numFmtId="0" fontId="0" fillId="0" borderId="9" xfId="0" applyBorder="1">
      <alignment vertical="center"/>
    </xf>
    <xf numFmtId="0" fontId="0" fillId="0" borderId="10" xfId="0" applyBorder="1">
      <alignment vertical="center"/>
    </xf>
    <xf numFmtId="0" fontId="4" fillId="0" borderId="1" xfId="0" applyFont="1" applyBorder="1" applyAlignment="1">
      <alignment horizontal="center" vertical="center"/>
    </xf>
    <xf numFmtId="0" fontId="5" fillId="0" borderId="11" xfId="0" applyFont="1" applyFill="1" applyBorder="1" applyAlignment="1">
      <alignment horizontal="center" vertical="center"/>
    </xf>
    <xf numFmtId="0" fontId="5" fillId="0" borderId="11" xfId="0" applyFont="1" applyBorder="1" applyAlignment="1">
      <alignment horizontal="center" vertical="center"/>
    </xf>
    <xf numFmtId="0" fontId="6" fillId="0" borderId="11" xfId="0" applyFont="1" applyFill="1" applyBorder="1" applyAlignment="1">
      <alignment horizontal="center" vertical="center"/>
    </xf>
    <xf numFmtId="0" fontId="6" fillId="0" borderId="11" xfId="72" applyFont="1" applyFill="1" applyBorder="1" applyAlignment="1" applyProtection="1">
      <alignment horizontal="left" vertical="center" wrapText="1"/>
      <protection locked="0"/>
    </xf>
    <xf numFmtId="43" fontId="7" fillId="0" borderId="11" xfId="8" applyFont="1" applyFill="1" applyBorder="1" applyAlignment="1">
      <alignment horizontal="center" vertical="center" wrapText="1"/>
    </xf>
    <xf numFmtId="43" fontId="6" fillId="0" borderId="11" xfId="8" applyFont="1" applyFill="1" applyBorder="1" applyAlignment="1">
      <alignment horizontal="center" vertical="center"/>
    </xf>
    <xf numFmtId="43" fontId="7" fillId="0" borderId="11" xfId="8" applyFont="1" applyFill="1" applyBorder="1" applyAlignment="1">
      <alignment horizontal="left" vertical="center" wrapText="1"/>
    </xf>
    <xf numFmtId="0" fontId="6" fillId="0" borderId="11" xfId="0" applyFont="1" applyBorder="1" applyAlignment="1">
      <alignment horizontal="left" vertical="center" wrapText="1"/>
    </xf>
    <xf numFmtId="0" fontId="6" fillId="0" borderId="11" xfId="73" applyFont="1" applyFill="1" applyBorder="1" applyAlignment="1" applyProtection="1">
      <alignment horizontal="left" vertical="center" wrapText="1"/>
      <protection locked="0"/>
    </xf>
    <xf numFmtId="43" fontId="7" fillId="0" borderId="11" xfId="8" applyFont="1" applyFill="1" applyBorder="1" applyAlignment="1">
      <alignment horizontal="right" vertical="center"/>
    </xf>
    <xf numFmtId="43" fontId="6" fillId="0" borderId="11" xfId="8" applyFont="1" applyFill="1" applyBorder="1" applyAlignment="1">
      <alignment vertical="center"/>
    </xf>
    <xf numFmtId="43" fontId="6" fillId="0" borderId="11" xfId="8" applyFont="1" applyFill="1" applyBorder="1" applyAlignment="1">
      <alignment horizontal="center" vertical="center" wrapText="1"/>
    </xf>
    <xf numFmtId="43" fontId="7" fillId="0" borderId="12" xfId="8" applyFont="1" applyFill="1" applyBorder="1" applyAlignment="1">
      <alignment horizontal="left" vertical="center" wrapText="1"/>
    </xf>
    <xf numFmtId="0" fontId="2" fillId="0" borderId="11" xfId="0" applyFont="1" applyBorder="1" applyAlignment="1">
      <alignment horizontal="center" vertical="center"/>
    </xf>
    <xf numFmtId="43" fontId="2" fillId="0" borderId="11" xfId="8" applyFont="1" applyBorder="1">
      <alignment vertical="center"/>
    </xf>
    <xf numFmtId="0" fontId="0" fillId="0" borderId="11" xfId="0" applyBorder="1">
      <alignment vertical="center"/>
    </xf>
    <xf numFmtId="43" fontId="0" fillId="0" borderId="0" xfId="0" applyNumberFormat="1" applyAlignment="1">
      <alignment vertical="center"/>
    </xf>
    <xf numFmtId="0" fontId="4" fillId="0" borderId="0" xfId="0" applyFont="1" applyBorder="1" applyAlignment="1">
      <alignment horizontal="center"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8" fillId="0" borderId="11" xfId="0" applyFont="1" applyBorder="1" applyAlignment="1">
      <alignment vertical="center"/>
    </xf>
    <xf numFmtId="0" fontId="8" fillId="0" borderId="12" xfId="0" applyFont="1" applyBorder="1" applyAlignment="1">
      <alignment horizontal="center" vertical="center"/>
    </xf>
    <xf numFmtId="0" fontId="0" fillId="0" borderId="11" xfId="0" applyBorder="1" applyAlignment="1">
      <alignment horizontal="center" vertical="center"/>
    </xf>
    <xf numFmtId="43" fontId="6" fillId="0" borderId="11" xfId="8" applyFont="1" applyFill="1" applyBorder="1" applyAlignment="1">
      <alignment vertical="center" wrapText="1"/>
    </xf>
    <xf numFmtId="0" fontId="0" fillId="0" borderId="12" xfId="0" applyBorder="1">
      <alignment vertical="center"/>
    </xf>
    <xf numFmtId="43" fontId="7" fillId="0" borderId="11" xfId="8" applyFont="1" applyFill="1" applyBorder="1" applyAlignment="1">
      <alignment vertical="center"/>
    </xf>
    <xf numFmtId="43" fontId="7" fillId="0" borderId="11" xfId="8" applyFont="1" applyFill="1" applyBorder="1" applyAlignment="1">
      <alignment vertical="center" wrapText="1"/>
    </xf>
    <xf numFmtId="43" fontId="0" fillId="0" borderId="11" xfId="0" applyNumberFormat="1" applyBorder="1" applyAlignment="1">
      <alignment vertical="center"/>
    </xf>
    <xf numFmtId="43" fontId="0" fillId="0" borderId="0" xfId="0" applyNumberFormat="1">
      <alignment vertical="center"/>
    </xf>
    <xf numFmtId="43" fontId="0" fillId="0" borderId="0" xfId="8" applyFont="1">
      <alignment vertical="center"/>
    </xf>
    <xf numFmtId="43" fontId="0" fillId="0" borderId="0" xfId="8" applyFont="1" applyFill="1">
      <alignment vertical="center"/>
    </xf>
    <xf numFmtId="43" fontId="0" fillId="2" borderId="11" xfId="8" applyFont="1" applyFill="1" applyBorder="1">
      <alignment vertical="center"/>
    </xf>
    <xf numFmtId="178" fontId="9" fillId="0" borderId="12" xfId="0" applyNumberFormat="1" applyFont="1" applyFill="1" applyBorder="1" applyAlignment="1">
      <alignment horizontal="left" vertical="center" wrapText="1"/>
    </xf>
    <xf numFmtId="178" fontId="9" fillId="0" borderId="12" xfId="0" applyNumberFormat="1" applyFont="1" applyFill="1" applyBorder="1" applyAlignment="1">
      <alignment horizontal="center" vertical="center" wrapText="1"/>
    </xf>
    <xf numFmtId="178" fontId="9" fillId="0" borderId="11" xfId="0" applyNumberFormat="1" applyFont="1" applyFill="1" applyBorder="1" applyAlignment="1">
      <alignment horizontal="left" vertical="center" wrapText="1"/>
    </xf>
    <xf numFmtId="0" fontId="6" fillId="0" borderId="11" xfId="0" applyNumberFormat="1" applyFont="1" applyFill="1" applyBorder="1" applyAlignment="1">
      <alignment horizontal="left" vertical="center" wrapText="1"/>
    </xf>
    <xf numFmtId="0" fontId="6" fillId="0" borderId="11" xfId="0" applyNumberFormat="1" applyFont="1" applyFill="1" applyBorder="1" applyAlignment="1">
      <alignment horizontal="center" vertical="center" wrapText="1"/>
    </xf>
    <xf numFmtId="0" fontId="0" fillId="3" borderId="11" xfId="0" applyFill="1" applyBorder="1">
      <alignment vertical="center"/>
    </xf>
    <xf numFmtId="178" fontId="9" fillId="4" borderId="11" xfId="0" applyNumberFormat="1" applyFont="1" applyFill="1" applyBorder="1" applyAlignment="1">
      <alignment horizontal="left" vertical="center" wrapText="1"/>
    </xf>
    <xf numFmtId="178" fontId="9" fillId="4" borderId="12" xfId="0" applyNumberFormat="1" applyFont="1" applyFill="1" applyBorder="1" applyAlignment="1">
      <alignment horizontal="left" vertical="center" wrapText="1"/>
    </xf>
    <xf numFmtId="178" fontId="9" fillId="4" borderId="12" xfId="0" applyNumberFormat="1" applyFont="1" applyFill="1" applyBorder="1" applyAlignment="1">
      <alignment horizontal="center" vertical="center" wrapText="1"/>
    </xf>
    <xf numFmtId="178" fontId="9" fillId="0" borderId="11" xfId="0" applyNumberFormat="1" applyFont="1" applyFill="1" applyBorder="1" applyAlignment="1">
      <alignment vertical="center" wrapText="1"/>
    </xf>
    <xf numFmtId="0" fontId="3" fillId="0" borderId="11" xfId="0" applyNumberFormat="1" applyFont="1" applyFill="1" applyBorder="1" applyAlignment="1">
      <alignment horizontal="left" vertical="center" wrapText="1"/>
    </xf>
    <xf numFmtId="0" fontId="6" fillId="4" borderId="11" xfId="0" applyNumberFormat="1" applyFont="1" applyFill="1" applyBorder="1" applyAlignment="1">
      <alignment horizontal="left" vertical="center" wrapText="1"/>
    </xf>
    <xf numFmtId="0" fontId="0" fillId="4" borderId="11" xfId="0" applyFill="1" applyBorder="1">
      <alignment vertical="center"/>
    </xf>
    <xf numFmtId="178" fontId="10" fillId="4" borderId="11" xfId="0" applyNumberFormat="1" applyFont="1" applyFill="1" applyBorder="1" applyAlignment="1">
      <alignment horizontal="left" vertical="center" wrapText="1"/>
    </xf>
    <xf numFmtId="178" fontId="10" fillId="4" borderId="12" xfId="0" applyNumberFormat="1" applyFont="1" applyFill="1" applyBorder="1" applyAlignment="1">
      <alignment horizontal="left" vertical="center" wrapText="1"/>
    </xf>
    <xf numFmtId="178" fontId="10" fillId="4" borderId="12" xfId="0" applyNumberFormat="1" applyFont="1" applyFill="1" applyBorder="1" applyAlignment="1">
      <alignment horizontal="center" vertical="center" wrapText="1"/>
    </xf>
    <xf numFmtId="178" fontId="9" fillId="0" borderId="15" xfId="0" applyNumberFormat="1" applyFont="1" applyFill="1" applyBorder="1" applyAlignment="1">
      <alignment horizontal="left" vertical="center" wrapText="1"/>
    </xf>
    <xf numFmtId="0" fontId="7" fillId="0" borderId="11" xfId="0" applyNumberFormat="1" applyFont="1" applyFill="1" applyBorder="1" applyAlignment="1">
      <alignment horizontal="left" vertical="center" wrapText="1"/>
    </xf>
    <xf numFmtId="0" fontId="0" fillId="2" borderId="11" xfId="0" applyFill="1" applyBorder="1">
      <alignment vertical="center"/>
    </xf>
    <xf numFmtId="178" fontId="9" fillId="2" borderId="12" xfId="0" applyNumberFormat="1" applyFont="1" applyFill="1" applyBorder="1" applyAlignment="1">
      <alignment horizontal="left" vertical="center" wrapText="1"/>
    </xf>
    <xf numFmtId="0" fontId="0" fillId="3" borderId="0" xfId="0" applyFill="1">
      <alignment vertical="center"/>
    </xf>
    <xf numFmtId="178" fontId="9" fillId="2" borderId="11" xfId="0" applyNumberFormat="1" applyFont="1" applyFill="1" applyBorder="1" applyAlignment="1">
      <alignment horizontal="left" vertical="center" wrapText="1"/>
    </xf>
    <xf numFmtId="178" fontId="9" fillId="2" borderId="12" xfId="0" applyNumberFormat="1" applyFont="1" applyFill="1" applyBorder="1" applyAlignment="1">
      <alignment horizontal="center" vertical="center" wrapText="1"/>
    </xf>
    <xf numFmtId="177" fontId="9" fillId="0" borderId="12" xfId="0" applyNumberFormat="1" applyFont="1" applyFill="1" applyBorder="1" applyAlignment="1">
      <alignment horizontal="center" vertical="center" wrapText="1"/>
    </xf>
    <xf numFmtId="0" fontId="9" fillId="0" borderId="11" xfId="0" applyNumberFormat="1" applyFont="1" applyFill="1" applyBorder="1" applyAlignment="1">
      <alignment horizontal="left" vertical="center" wrapText="1"/>
    </xf>
    <xf numFmtId="178" fontId="9" fillId="5" borderId="11" xfId="0" applyNumberFormat="1" applyFont="1" applyFill="1" applyBorder="1" applyAlignment="1">
      <alignment horizontal="left" vertical="center" wrapText="1"/>
    </xf>
    <xf numFmtId="43" fontId="0" fillId="4" borderId="11" xfId="8" applyFont="1" applyFill="1" applyBorder="1">
      <alignment vertical="center"/>
    </xf>
    <xf numFmtId="178" fontId="9" fillId="0" borderId="16" xfId="0" applyNumberFormat="1" applyFont="1" applyFill="1" applyBorder="1" applyAlignment="1">
      <alignment horizontal="left" vertical="center" wrapText="1"/>
    </xf>
    <xf numFmtId="178" fontId="9" fillId="0" borderId="17" xfId="0" applyNumberFormat="1" applyFont="1" applyFill="1" applyBorder="1" applyAlignment="1">
      <alignment horizontal="left" vertical="center" wrapText="1"/>
    </xf>
    <xf numFmtId="43" fontId="9" fillId="4" borderId="11" xfId="8" applyFont="1" applyFill="1" applyBorder="1" applyAlignment="1">
      <alignment vertical="center" wrapText="1"/>
    </xf>
    <xf numFmtId="178" fontId="9" fillId="4" borderId="11" xfId="0" applyNumberFormat="1" applyFont="1" applyFill="1" applyBorder="1" applyAlignment="1">
      <alignment horizontal="center" vertical="center" wrapText="1"/>
    </xf>
    <xf numFmtId="43" fontId="9" fillId="4" borderId="12" xfId="8" applyFont="1" applyFill="1" applyBorder="1" applyAlignment="1">
      <alignment horizontal="center" vertical="center" wrapText="1"/>
    </xf>
    <xf numFmtId="176" fontId="9" fillId="0" borderId="11" xfId="0" applyNumberFormat="1" applyFont="1" applyFill="1" applyBorder="1" applyAlignment="1">
      <alignment horizontal="left" vertical="center" wrapText="1"/>
    </xf>
    <xf numFmtId="43" fontId="9" fillId="2" borderId="12" xfId="8" applyFont="1" applyFill="1" applyBorder="1" applyAlignment="1">
      <alignment horizontal="center" vertical="center" wrapText="1"/>
    </xf>
    <xf numFmtId="43" fontId="6" fillId="2" borderId="11" xfId="8" applyFont="1" applyFill="1" applyBorder="1" applyAlignment="1">
      <alignment horizontal="center" vertical="center" wrapText="1"/>
    </xf>
    <xf numFmtId="43" fontId="9" fillId="2" borderId="15" xfId="8" applyFont="1" applyFill="1" applyBorder="1" applyAlignment="1">
      <alignment horizontal="center" vertical="center" wrapText="1"/>
    </xf>
    <xf numFmtId="43" fontId="9" fillId="2" borderId="18" xfId="8" applyFont="1" applyFill="1" applyBorder="1" applyAlignment="1">
      <alignment horizontal="center" vertical="center" wrapText="1"/>
    </xf>
    <xf numFmtId="43" fontId="9" fillId="2" borderId="19" xfId="8" applyFont="1" applyFill="1" applyBorder="1" applyAlignment="1">
      <alignment vertical="center" wrapText="1"/>
    </xf>
    <xf numFmtId="43" fontId="9" fillId="0" borderId="14" xfId="8" applyFont="1" applyFill="1" applyBorder="1" applyAlignment="1">
      <alignment vertical="center" wrapText="1"/>
    </xf>
    <xf numFmtId="43" fontId="3" fillId="4" borderId="19" xfId="8" applyFont="1" applyFill="1" applyBorder="1" applyAlignment="1">
      <alignment vertical="center" wrapText="1"/>
    </xf>
    <xf numFmtId="43" fontId="3" fillId="4" borderId="13" xfId="8" applyFont="1" applyFill="1" applyBorder="1" applyAlignment="1">
      <alignment vertical="center" wrapText="1"/>
    </xf>
    <xf numFmtId="43" fontId="3" fillId="4" borderId="14" xfId="8" applyFont="1" applyFill="1" applyBorder="1" applyAlignment="1">
      <alignment vertical="center" wrapText="1"/>
    </xf>
    <xf numFmtId="43" fontId="9" fillId="2" borderId="11" xfId="8" applyFont="1" applyFill="1" applyBorder="1" applyAlignment="1">
      <alignment vertical="center" wrapText="1"/>
    </xf>
    <xf numFmtId="43" fontId="9" fillId="2" borderId="12" xfId="8" applyFont="1" applyFill="1" applyBorder="1" applyAlignment="1">
      <alignment horizontal="right" vertical="center" wrapText="1"/>
    </xf>
    <xf numFmtId="43" fontId="6" fillId="4" borderId="11" xfId="8" applyFont="1" applyFill="1" applyBorder="1" applyAlignment="1">
      <alignment horizontal="center" vertical="center" wrapText="1"/>
    </xf>
    <xf numFmtId="0" fontId="6" fillId="0" borderId="11" xfId="0" applyNumberFormat="1" applyFont="1" applyFill="1" applyBorder="1" applyAlignment="1">
      <alignment horizontal="left" wrapText="1"/>
    </xf>
    <xf numFmtId="178" fontId="7" fillId="0" borderId="11" xfId="0" applyNumberFormat="1" applyFont="1" applyFill="1" applyBorder="1" applyAlignment="1">
      <alignment horizontal="left" vertical="center" wrapText="1"/>
    </xf>
    <xf numFmtId="0" fontId="6" fillId="0" borderId="11" xfId="0" applyNumberFormat="1" applyFont="1" applyFill="1" applyBorder="1" applyAlignment="1">
      <alignment wrapText="1"/>
    </xf>
    <xf numFmtId="43" fontId="0" fillId="0" borderId="11" xfId="8" applyFont="1" applyFill="1" applyBorder="1">
      <alignment vertical="center"/>
    </xf>
    <xf numFmtId="43" fontId="6" fillId="4" borderId="11" xfId="8" applyFont="1" applyFill="1" applyBorder="1" applyAlignment="1">
      <alignment wrapText="1"/>
    </xf>
    <xf numFmtId="43" fontId="9" fillId="0" borderId="12" xfId="8" applyFont="1" applyFill="1" applyBorder="1" applyAlignment="1">
      <alignment horizontal="center" vertical="center" wrapText="1"/>
    </xf>
    <xf numFmtId="43" fontId="0" fillId="0" borderId="0" xfId="8" applyNumberFormat="1" applyFont="1" applyFill="1">
      <alignment vertical="center"/>
    </xf>
    <xf numFmtId="0" fontId="2" fillId="0" borderId="0" xfId="0" applyFont="1">
      <alignment vertical="center"/>
    </xf>
    <xf numFmtId="0" fontId="0" fillId="0" borderId="0" xfId="0" applyFill="1">
      <alignment vertical="center"/>
    </xf>
    <xf numFmtId="0" fontId="11" fillId="0" borderId="1" xfId="0" applyFont="1" applyBorder="1" applyAlignment="1">
      <alignment horizontal="center" vertical="center"/>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3" fillId="0" borderId="5" xfId="0" applyFont="1" applyFill="1" applyBorder="1" applyAlignment="1">
      <alignment horizontal="center" vertical="center"/>
    </xf>
    <xf numFmtId="0" fontId="13" fillId="0" borderId="5" xfId="0" applyFont="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43" fontId="2" fillId="0" borderId="5" xfId="0" applyNumberFormat="1" applyFont="1" applyFill="1" applyBorder="1" applyAlignment="1">
      <alignment vertical="center"/>
    </xf>
    <xf numFmtId="43" fontId="14" fillId="0" borderId="5" xfId="8" applyFont="1" applyFill="1" applyBorder="1" applyAlignment="1">
      <alignment horizontal="center" vertical="center" wrapText="1"/>
    </xf>
    <xf numFmtId="0" fontId="3" fillId="0" borderId="4" xfId="72" applyFont="1" applyFill="1" applyBorder="1" applyAlignment="1" applyProtection="1">
      <alignment vertical="center" wrapText="1"/>
      <protection locked="0"/>
    </xf>
    <xf numFmtId="0" fontId="3" fillId="0" borderId="5" xfId="72" applyFont="1" applyFill="1" applyBorder="1" applyAlignment="1" applyProtection="1">
      <alignment horizontal="left" vertical="center" wrapText="1"/>
      <protection locked="0"/>
    </xf>
    <xf numFmtId="43" fontId="7" fillId="0" borderId="5" xfId="8" applyFont="1" applyFill="1" applyBorder="1" applyAlignment="1">
      <alignment horizontal="center" vertical="center" wrapText="1"/>
    </xf>
    <xf numFmtId="43" fontId="3" fillId="0" borderId="5" xfId="8" applyFont="1" applyFill="1" applyBorder="1" applyAlignment="1" applyProtection="1">
      <alignment horizontal="right" vertical="center" wrapText="1"/>
      <protection locked="0"/>
    </xf>
    <xf numFmtId="0" fontId="3" fillId="0" borderId="4" xfId="73" applyFont="1" applyFill="1" applyBorder="1" applyAlignment="1" applyProtection="1">
      <alignment vertical="center" wrapText="1"/>
      <protection locked="0"/>
    </xf>
    <xf numFmtId="43" fontId="6" fillId="0" borderId="5" xfId="8" applyFont="1" applyFill="1" applyBorder="1" applyAlignment="1">
      <alignment horizontal="center" vertical="center" wrapText="1"/>
    </xf>
    <xf numFmtId="0" fontId="3" fillId="0" borderId="6" xfId="73" applyFont="1" applyFill="1" applyBorder="1" applyAlignment="1" applyProtection="1">
      <alignment vertical="center" wrapText="1"/>
      <protection locked="0"/>
    </xf>
    <xf numFmtId="0" fontId="3" fillId="0" borderId="7" xfId="72" applyFont="1" applyFill="1" applyBorder="1" applyAlignment="1" applyProtection="1">
      <alignment horizontal="left" vertical="center" wrapText="1"/>
      <protection locked="0"/>
    </xf>
    <xf numFmtId="43" fontId="7" fillId="0" borderId="7" xfId="8" applyFont="1" applyFill="1" applyBorder="1" applyAlignment="1">
      <alignment horizontal="center" vertical="center" wrapText="1"/>
    </xf>
    <xf numFmtId="43" fontId="0" fillId="0" borderId="0" xfId="0" applyNumberFormat="1" applyFill="1">
      <alignment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10" fontId="2" fillId="0" borderId="5" xfId="0" applyNumberFormat="1" applyFont="1" applyBorder="1" applyAlignment="1">
      <alignment vertical="center"/>
    </xf>
    <xf numFmtId="0" fontId="2" fillId="0" borderId="5" xfId="0" applyFont="1" applyBorder="1">
      <alignment vertical="center"/>
    </xf>
    <xf numFmtId="0" fontId="2" fillId="0" borderId="9" xfId="0" applyFont="1" applyBorder="1">
      <alignment vertical="center"/>
    </xf>
    <xf numFmtId="10" fontId="0" fillId="0" borderId="5" xfId="0" applyNumberFormat="1" applyFont="1" applyBorder="1" applyAlignment="1">
      <alignment vertical="center"/>
    </xf>
    <xf numFmtId="10" fontId="0" fillId="0" borderId="5" xfId="0" applyNumberFormat="1" applyFont="1" applyBorder="1" applyAlignment="1">
      <alignment horizontal="center" vertical="center"/>
    </xf>
    <xf numFmtId="10" fontId="0" fillId="0" borderId="7" xfId="0" applyNumberFormat="1" applyFont="1" applyBorder="1" applyAlignment="1">
      <alignment vertical="center"/>
    </xf>
    <xf numFmtId="0" fontId="7" fillId="0" borderId="0" xfId="0" applyFont="1" applyFill="1" applyBorder="1" applyAlignment="1">
      <alignment horizontal="left" vertical="center"/>
    </xf>
    <xf numFmtId="178" fontId="7" fillId="0" borderId="0" xfId="0" applyNumberFormat="1" applyFont="1" applyFill="1" applyBorder="1" applyAlignment="1">
      <alignment horizontal="center" vertical="center"/>
    </xf>
    <xf numFmtId="0" fontId="7" fillId="0" borderId="0" xfId="0" applyFont="1" applyFill="1" applyBorder="1" applyAlignment="1">
      <alignment horizontal="center" vertical="center"/>
    </xf>
    <xf numFmtId="0" fontId="16" fillId="0" borderId="0" xfId="0" applyFont="1" applyFill="1" applyAlignment="1">
      <alignment horizontal="left" vertical="center"/>
    </xf>
    <xf numFmtId="0" fontId="17"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19" fillId="0" borderId="11" xfId="0" applyFont="1" applyFill="1" applyBorder="1" applyAlignment="1">
      <alignment horizontal="center" vertical="center" wrapText="1"/>
    </xf>
    <xf numFmtId="0" fontId="19" fillId="0" borderId="16" xfId="0" applyFont="1" applyFill="1" applyBorder="1" applyAlignment="1">
      <alignment horizontal="center" vertical="center" wrapText="1"/>
    </xf>
    <xf numFmtId="0" fontId="19" fillId="0" borderId="11" xfId="0" applyFont="1" applyFill="1" applyBorder="1" applyAlignment="1">
      <alignment horizontal="left" vertical="center" wrapText="1"/>
    </xf>
    <xf numFmtId="0" fontId="19" fillId="0" borderId="20" xfId="0" applyFont="1" applyFill="1" applyBorder="1" applyAlignment="1">
      <alignment horizontal="left" vertical="center" wrapText="1"/>
    </xf>
    <xf numFmtId="0" fontId="19" fillId="0" borderId="20" xfId="0" applyFont="1" applyFill="1" applyBorder="1" applyAlignment="1">
      <alignment horizontal="center" vertical="center" wrapText="1"/>
    </xf>
    <xf numFmtId="0" fontId="20" fillId="0" borderId="11" xfId="0" applyFont="1" applyBorder="1" applyAlignment="1">
      <alignment horizontal="center" vertical="center" wrapText="1"/>
    </xf>
    <xf numFmtId="0" fontId="19" fillId="0" borderId="17" xfId="0" applyFont="1" applyFill="1" applyBorder="1" applyAlignment="1">
      <alignment horizontal="center" vertical="center" wrapText="1"/>
    </xf>
    <xf numFmtId="178" fontId="21" fillId="0" borderId="11" xfId="0" applyNumberFormat="1" applyFont="1" applyFill="1" applyBorder="1" applyAlignment="1">
      <alignment horizontal="center" vertical="center" wrapText="1"/>
    </xf>
    <xf numFmtId="178" fontId="21" fillId="0" borderId="11" xfId="0" applyNumberFormat="1" applyFont="1" applyFill="1" applyBorder="1" applyAlignment="1">
      <alignment horizontal="center" vertical="center"/>
    </xf>
    <xf numFmtId="0" fontId="21" fillId="0" borderId="11" xfId="0" applyFont="1" applyFill="1" applyBorder="1" applyAlignment="1">
      <alignment horizontal="center" vertical="center" wrapText="1"/>
    </xf>
    <xf numFmtId="0" fontId="21" fillId="0" borderId="15" xfId="0" applyFont="1" applyFill="1" applyBorder="1" applyAlignment="1">
      <alignment horizontal="center" vertical="center" wrapText="1"/>
    </xf>
    <xf numFmtId="0" fontId="21" fillId="0" borderId="12" xfId="0" applyFont="1" applyFill="1" applyBorder="1" applyAlignment="1">
      <alignment horizontal="center" vertical="center" wrapText="1"/>
    </xf>
    <xf numFmtId="177" fontId="21" fillId="0" borderId="11" xfId="0" applyNumberFormat="1" applyFont="1" applyFill="1" applyBorder="1" applyAlignment="1">
      <alignment horizontal="center" vertical="center"/>
    </xf>
    <xf numFmtId="179" fontId="21" fillId="0" borderId="11" xfId="0" applyNumberFormat="1" applyFont="1" applyFill="1" applyBorder="1" applyAlignment="1">
      <alignment horizontal="center" vertical="center"/>
    </xf>
    <xf numFmtId="0" fontId="7" fillId="0" borderId="15" xfId="0" applyFont="1" applyFill="1" applyBorder="1" applyAlignment="1">
      <alignment horizontal="center" vertical="center"/>
    </xf>
    <xf numFmtId="0" fontId="7" fillId="0" borderId="18" xfId="0" applyFont="1" applyFill="1" applyBorder="1" applyAlignment="1">
      <alignment horizontal="center" vertical="center"/>
    </xf>
    <xf numFmtId="0" fontId="7" fillId="0" borderId="12" xfId="0" applyFont="1" applyFill="1" applyBorder="1" applyAlignment="1">
      <alignment horizontal="center" vertical="center"/>
    </xf>
    <xf numFmtId="0" fontId="22" fillId="0" borderId="0" xfId="0" applyFont="1" applyFill="1" applyBorder="1" applyAlignment="1">
      <alignment horizontal="center" vertical="center"/>
    </xf>
    <xf numFmtId="0" fontId="22" fillId="0" borderId="0" xfId="0" applyFont="1" applyFill="1" applyAlignment="1">
      <alignment horizontal="center" vertical="center"/>
    </xf>
    <xf numFmtId="0" fontId="22" fillId="0" borderId="11" xfId="0" applyFont="1" applyFill="1" applyBorder="1" applyAlignment="1">
      <alignment horizontal="center" vertical="center"/>
    </xf>
    <xf numFmtId="0" fontId="23" fillId="0" borderId="0" xfId="0" applyFont="1">
      <alignment vertical="center"/>
    </xf>
    <xf numFmtId="0" fontId="24" fillId="0" borderId="0" xfId="0" applyFont="1" applyAlignment="1">
      <alignment horizontal="center" vertical="center"/>
    </xf>
    <xf numFmtId="0" fontId="25" fillId="0" borderId="0" xfId="10" applyFont="1" applyAlignment="1" applyProtection="1">
      <alignment vertical="center"/>
    </xf>
    <xf numFmtId="0" fontId="26" fillId="0" borderId="0" xfId="0" applyFont="1">
      <alignment vertical="center"/>
    </xf>
  </cellXfs>
  <cellStyles count="8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e鯪9Y_x000b_ 3" xfId="11"/>
    <cellStyle name="百分比" xfId="12" builtinId="5"/>
    <cellStyle name="e鯪9Y_x005f_x000b_" xfId="13"/>
    <cellStyle name="已访问的超链接" xfId="14" builtinId="9"/>
    <cellStyle name="注释" xfId="15" builtinId="10"/>
    <cellStyle name="e鯪9Y_x000b_ 3 2" xfId="16"/>
    <cellStyle name="百分比 2" xfId="17"/>
    <cellStyle name="60% - 强调文字颜色 2" xfId="18" builtinId="36"/>
    <cellStyle name="标题 4" xfId="19" builtinId="19"/>
    <cellStyle name="警告文本" xfId="20" builtinId="11"/>
    <cellStyle name="_ET_STYLE_NoName_00_" xfId="21"/>
    <cellStyle name="标题" xfId="22" builtinId="15"/>
    <cellStyle name="解释性文本" xfId="23" builtinId="53"/>
    <cellStyle name="差_1.水利厅部门整体支出绩效评价基础信息调查表" xfId="24"/>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好_1.水利厅部门整体支出绩效评价基础信息调查表" xfId="39"/>
    <cellStyle name="20% - 强调文字颜色 5" xfId="40" builtinId="46"/>
    <cellStyle name="强调文字颜色 1" xfId="41" builtinId="29"/>
    <cellStyle name="e鯪9Y_x000b_ 5" xfId="42"/>
    <cellStyle name="e鯪9Y_x000b__Sheet1" xfId="43"/>
    <cellStyle name="20% - 强调文字颜色 1" xfId="44" builtinId="30"/>
    <cellStyle name="40% - 强调文字颜色 1" xfId="45" builtinId="31"/>
    <cellStyle name="e鯪9Y_x000b_ 6" xfId="46"/>
    <cellStyle name="20% - 强调文字颜色 2" xfId="47" builtinId="34"/>
    <cellStyle name="40% - 强调文字颜色 2" xfId="48" builtinId="35"/>
    <cellStyle name="强调文字颜色 3" xfId="49" builtinId="37"/>
    <cellStyle name="差_1.打分表-十百千万项目9-14" xfId="50"/>
    <cellStyle name="强调文字颜色 4" xfId="51" builtinId="41"/>
    <cellStyle name="20% - 强调文字颜色 4" xfId="52" builtinId="42"/>
    <cellStyle name="40% - 强调文字颜色 4" xfId="53" builtinId="43"/>
    <cellStyle name="强调文字颜色 5" xfId="54" builtinId="45"/>
    <cellStyle name="40% - 强调文字颜色 5" xfId="55" builtinId="47"/>
    <cellStyle name="60% - 强调文字颜色 5" xfId="56" builtinId="48"/>
    <cellStyle name="强调文字颜色 6" xfId="57" builtinId="49"/>
    <cellStyle name="_Sheet1" xfId="58"/>
    <cellStyle name="40% - 强调文字颜色 6" xfId="59" builtinId="51"/>
    <cellStyle name="60% - 强调文字颜色 6" xfId="60" builtinId="52"/>
    <cellStyle name="e鯪9Y_x000b_" xfId="61"/>
    <cellStyle name="e鯪9Y_x000b_ 2" xfId="62"/>
    <cellStyle name="e鯪9Y_x000b_ 4" xfId="63"/>
    <cellStyle name="差_附件5主要工作底稿-感觉无工作底稿，基础数据统计呢" xfId="64"/>
    <cellStyle name="差_抽查单位填报表格" xfId="65"/>
    <cellStyle name="差_水利厅目标和指标20160821" xfId="66"/>
    <cellStyle name="常规 2" xfId="67"/>
    <cellStyle name="常规 3" xfId="68"/>
    <cellStyle name="常规 3 2" xfId="69"/>
    <cellStyle name="常规 4" xfId="70"/>
    <cellStyle name="常规 7" xfId="71"/>
    <cellStyle name="常规_项目支出" xfId="72"/>
    <cellStyle name="常规_项目支出_1" xfId="73"/>
    <cellStyle name="好_1.打分表-十百千万项目9-14" xfId="74"/>
    <cellStyle name="好_抽查单位填报表格" xfId="75"/>
    <cellStyle name="好_附件5主要工作底稿-感觉无工作底稿，基础数据统计呢" xfId="76"/>
    <cellStyle name="好_水利厅目标和指标20160821" xfId="77"/>
    <cellStyle name="千位分隔 2" xfId="78"/>
    <cellStyle name="样式 1" xfId="7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E8"/>
  <sheetViews>
    <sheetView workbookViewId="0">
      <selection activeCell="H8" sqref="H8"/>
    </sheetView>
  </sheetViews>
  <sheetFormatPr defaultColWidth="9" defaultRowHeight="14.4" outlineLevelRow="7" outlineLevelCol="4"/>
  <sheetData>
    <row r="2" ht="22.2" spans="2:5">
      <c r="B2" s="161" t="s">
        <v>0</v>
      </c>
      <c r="C2" s="161"/>
      <c r="D2" s="161"/>
      <c r="E2" s="161"/>
    </row>
    <row r="3" s="160" customFormat="1" ht="36" customHeight="1" spans="2:3">
      <c r="B3" s="162" t="s">
        <v>1</v>
      </c>
      <c r="C3" s="163"/>
    </row>
    <row r="4" s="160" customFormat="1" ht="36" customHeight="1" spans="2:3">
      <c r="B4" s="162" t="s">
        <v>2</v>
      </c>
      <c r="C4" s="163"/>
    </row>
    <row r="5" s="160" customFormat="1" ht="36" customHeight="1" spans="2:3">
      <c r="B5" s="162" t="s">
        <v>3</v>
      </c>
      <c r="C5" s="163"/>
    </row>
    <row r="6" s="160" customFormat="1" ht="36" customHeight="1" spans="2:3">
      <c r="B6" s="162" t="s">
        <v>4</v>
      </c>
      <c r="C6" s="163"/>
    </row>
    <row r="7" s="160" customFormat="1" ht="36" customHeight="1" spans="2:3">
      <c r="B7" s="162" t="s">
        <v>5</v>
      </c>
      <c r="C7" s="163"/>
    </row>
    <row r="8" ht="42" customHeight="1" spans="2:4">
      <c r="B8" s="162" t="s">
        <v>6</v>
      </c>
      <c r="C8" s="163"/>
      <c r="D8" s="160"/>
    </row>
  </sheetData>
  <mergeCells count="1">
    <mergeCell ref="B2:E2"/>
  </mergeCells>
  <hyperlinks>
    <hyperlink ref="B3" location="云南省林业厅收入情况统计表!A1" display="云南省林业厅收入情况统计表"/>
    <hyperlink ref="B4" location="云南省林业厅支出情况统计表!A1" display="云南省林业厅支出情况统计表"/>
    <hyperlink ref="B5" location="部门基本支出!A1" display="部门基本支出"/>
    <hyperlink ref="B6" location="“三公经费”支出统计表!A1" display="“三公经费”支出统计表"/>
    <hyperlink ref="B7" location="项目性质及资金分配方式统计表!A1" display="预算项目支出情况"/>
    <hyperlink ref="B8" location="项目性质及资金分配方式统计表!A1" display="项目性质及资金分配方式统计表"/>
  </hyperlink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W32"/>
  <sheetViews>
    <sheetView tabSelected="1" zoomScale="85" zoomScaleNormal="85" workbookViewId="0">
      <pane ySplit="6" topLeftCell="A19" activePane="bottomLeft" state="frozen"/>
      <selection/>
      <selection pane="bottomLeft" activeCell="AV20" sqref="AV20"/>
    </sheetView>
  </sheetViews>
  <sheetFormatPr defaultColWidth="9" defaultRowHeight="12"/>
  <cols>
    <col min="1" max="1" width="3.25" style="136" customWidth="1"/>
    <col min="2" max="2" width="6.12962962962963" style="136" customWidth="1"/>
    <col min="3" max="5" width="5.62962962962963" style="136" customWidth="1"/>
    <col min="6" max="6" width="5.12962962962963" style="136" customWidth="1"/>
    <col min="7" max="7" width="5.61111111111111" style="136" customWidth="1"/>
    <col min="8" max="8" width="6.13888888888889" style="136" customWidth="1"/>
    <col min="9" max="11" width="5.25" style="136" customWidth="1"/>
    <col min="12" max="12" width="6.00925925925926" style="136" customWidth="1"/>
    <col min="13" max="15" width="5.25" style="136" customWidth="1"/>
    <col min="16" max="16" width="7.7037037037037" style="136" customWidth="1"/>
    <col min="17" max="19" width="5.25" style="136" customWidth="1"/>
    <col min="20" max="20" width="6.39814814814815" style="136" customWidth="1"/>
    <col min="21" max="23" width="5.25" style="136" customWidth="1"/>
    <col min="24" max="24" width="6.7962962962963" style="136" customWidth="1"/>
    <col min="25" max="27" width="5.25" style="136" customWidth="1"/>
    <col min="28" max="28" width="5.48148148148148" style="136" customWidth="1"/>
    <col min="29" max="31" width="5.25" style="136" customWidth="1"/>
    <col min="32" max="32" width="7.05555555555556" style="136" customWidth="1"/>
    <col min="33" max="35" width="5.25" style="136" customWidth="1"/>
    <col min="36" max="36" width="6.65740740740741" style="136" customWidth="1"/>
    <col min="37" max="43" width="5.25" style="136" customWidth="1"/>
    <col min="44" max="44" width="6.53703703703704" style="136" customWidth="1"/>
    <col min="45" max="46" width="5.25" style="136" customWidth="1"/>
    <col min="47" max="47" width="14.8981481481481" style="136" customWidth="1"/>
    <col min="48" max="48" width="27.7037037037037" style="136" customWidth="1"/>
    <col min="49" max="49" width="10.6296296296296" style="136" customWidth="1"/>
    <col min="50" max="16384" width="9" style="136"/>
  </cols>
  <sheetData>
    <row r="1" ht="17.4" spans="1:49">
      <c r="A1" s="137" t="s">
        <v>7</v>
      </c>
      <c r="B1" s="137"/>
      <c r="C1" s="137"/>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row>
    <row r="2" ht="38.25" customHeight="1" spans="1:49">
      <c r="A2" s="139" t="s">
        <v>8</v>
      </c>
      <c r="B2" s="139"/>
      <c r="C2" s="139"/>
      <c r="D2" s="139"/>
      <c r="E2" s="139"/>
      <c r="F2" s="139"/>
      <c r="G2" s="139"/>
      <c r="H2" s="139"/>
      <c r="I2" s="139"/>
      <c r="J2" s="139"/>
      <c r="K2" s="139"/>
      <c r="L2" s="139"/>
      <c r="M2" s="139"/>
      <c r="N2" s="139"/>
      <c r="O2" s="139"/>
      <c r="P2" s="139"/>
      <c r="Q2" s="139"/>
      <c r="R2" s="139"/>
      <c r="S2" s="139"/>
      <c r="T2" s="139"/>
      <c r="U2" s="139"/>
      <c r="V2" s="139"/>
      <c r="W2" s="139"/>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row>
    <row r="3" ht="24.95" customHeight="1" spans="1:49">
      <c r="A3" s="140" t="s">
        <v>9</v>
      </c>
      <c r="B3" s="141" t="s">
        <v>10</v>
      </c>
      <c r="C3" s="140" t="s">
        <v>11</v>
      </c>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row>
    <row r="4" s="134" customFormat="1" ht="70" customHeight="1" spans="1:49">
      <c r="A4" s="142"/>
      <c r="B4" s="143"/>
      <c r="C4" s="142" t="s">
        <v>12</v>
      </c>
      <c r="D4" s="142"/>
      <c r="E4" s="142"/>
      <c r="F4" s="142"/>
      <c r="G4" s="142" t="s">
        <v>13</v>
      </c>
      <c r="H4" s="142"/>
      <c r="I4" s="142"/>
      <c r="J4" s="142"/>
      <c r="K4" s="142" t="s">
        <v>14</v>
      </c>
      <c r="L4" s="142"/>
      <c r="M4" s="142"/>
      <c r="N4" s="142"/>
      <c r="O4" s="142" t="s">
        <v>15</v>
      </c>
      <c r="P4" s="142"/>
      <c r="Q4" s="142"/>
      <c r="R4" s="142"/>
      <c r="S4" s="142" t="s">
        <v>16</v>
      </c>
      <c r="T4" s="142"/>
      <c r="U4" s="142"/>
      <c r="V4" s="142"/>
      <c r="W4" s="142" t="s">
        <v>17</v>
      </c>
      <c r="X4" s="142"/>
      <c r="Y4" s="142"/>
      <c r="Z4" s="142"/>
      <c r="AA4" s="142" t="s">
        <v>18</v>
      </c>
      <c r="AB4" s="142"/>
      <c r="AC4" s="142"/>
      <c r="AD4" s="142"/>
      <c r="AE4" s="142" t="s">
        <v>19</v>
      </c>
      <c r="AF4" s="142"/>
      <c r="AG4" s="142"/>
      <c r="AH4" s="142"/>
      <c r="AI4" s="142" t="s">
        <v>20</v>
      </c>
      <c r="AJ4" s="142"/>
      <c r="AK4" s="142"/>
      <c r="AL4" s="142"/>
      <c r="AM4" s="142" t="s">
        <v>21</v>
      </c>
      <c r="AN4" s="142"/>
      <c r="AO4" s="142"/>
      <c r="AP4" s="142"/>
      <c r="AQ4" s="142" t="s">
        <v>22</v>
      </c>
      <c r="AR4" s="142"/>
      <c r="AS4" s="142"/>
      <c r="AT4" s="142"/>
      <c r="AU4" s="140" t="s">
        <v>23</v>
      </c>
      <c r="AV4" s="140" t="s">
        <v>24</v>
      </c>
      <c r="AW4" s="140" t="s">
        <v>25</v>
      </c>
    </row>
    <row r="5" ht="72" customHeight="1" spans="1:49">
      <c r="A5" s="140"/>
      <c r="B5" s="144"/>
      <c r="C5" s="145" t="s">
        <v>26</v>
      </c>
      <c r="D5" s="145" t="s">
        <v>27</v>
      </c>
      <c r="E5" s="145" t="s">
        <v>28</v>
      </c>
      <c r="F5" s="145" t="s">
        <v>29</v>
      </c>
      <c r="G5" s="145" t="s">
        <v>30</v>
      </c>
      <c r="H5" s="145" t="s">
        <v>31</v>
      </c>
      <c r="I5" s="145" t="s">
        <v>32</v>
      </c>
      <c r="J5" s="145" t="s">
        <v>33</v>
      </c>
      <c r="K5" s="145" t="s">
        <v>34</v>
      </c>
      <c r="L5" s="145" t="s">
        <v>35</v>
      </c>
      <c r="M5" s="145" t="s">
        <v>31</v>
      </c>
      <c r="N5" s="145" t="s">
        <v>33</v>
      </c>
      <c r="O5" s="145" t="s">
        <v>36</v>
      </c>
      <c r="P5" s="145" t="s">
        <v>37</v>
      </c>
      <c r="Q5" s="145" t="s">
        <v>28</v>
      </c>
      <c r="R5" s="145" t="s">
        <v>38</v>
      </c>
      <c r="S5" s="145" t="s">
        <v>36</v>
      </c>
      <c r="T5" s="145" t="s">
        <v>37</v>
      </c>
      <c r="U5" s="145" t="s">
        <v>28</v>
      </c>
      <c r="V5" s="145" t="s">
        <v>38</v>
      </c>
      <c r="W5" s="145" t="s">
        <v>34</v>
      </c>
      <c r="X5" s="145" t="s">
        <v>35</v>
      </c>
      <c r="Y5" s="145" t="s">
        <v>31</v>
      </c>
      <c r="Z5" s="145" t="s">
        <v>33</v>
      </c>
      <c r="AA5" s="145" t="s">
        <v>26</v>
      </c>
      <c r="AB5" s="145" t="s">
        <v>27</v>
      </c>
      <c r="AC5" s="145" t="s">
        <v>28</v>
      </c>
      <c r="AD5" s="145" t="s">
        <v>29</v>
      </c>
      <c r="AE5" s="145" t="s">
        <v>26</v>
      </c>
      <c r="AF5" s="145" t="s">
        <v>27</v>
      </c>
      <c r="AG5" s="145" t="s">
        <v>28</v>
      </c>
      <c r="AH5" s="145" t="s">
        <v>29</v>
      </c>
      <c r="AI5" s="145" t="s">
        <v>26</v>
      </c>
      <c r="AJ5" s="145" t="s">
        <v>27</v>
      </c>
      <c r="AK5" s="145" t="s">
        <v>28</v>
      </c>
      <c r="AL5" s="145" t="s">
        <v>29</v>
      </c>
      <c r="AM5" s="145" t="s">
        <v>26</v>
      </c>
      <c r="AN5" s="145" t="s">
        <v>27</v>
      </c>
      <c r="AO5" s="145" t="s">
        <v>28</v>
      </c>
      <c r="AP5" s="145" t="s">
        <v>29</v>
      </c>
      <c r="AQ5" s="145" t="s">
        <v>26</v>
      </c>
      <c r="AR5" s="145" t="s">
        <v>27</v>
      </c>
      <c r="AS5" s="145" t="s">
        <v>28</v>
      </c>
      <c r="AT5" s="145" t="s">
        <v>29</v>
      </c>
      <c r="AU5" s="140"/>
      <c r="AV5" s="140"/>
      <c r="AW5" s="140"/>
    </row>
    <row r="6" ht="27" customHeight="1" spans="1:49">
      <c r="A6" s="140"/>
      <c r="B6" s="146"/>
      <c r="C6" s="140">
        <v>10</v>
      </c>
      <c r="D6" s="140">
        <v>8</v>
      </c>
      <c r="E6" s="140">
        <v>4</v>
      </c>
      <c r="F6" s="140">
        <v>0</v>
      </c>
      <c r="G6" s="140">
        <v>10</v>
      </c>
      <c r="H6" s="140">
        <v>8</v>
      </c>
      <c r="I6" s="140">
        <v>4</v>
      </c>
      <c r="J6" s="140">
        <v>0</v>
      </c>
      <c r="K6" s="140">
        <v>10</v>
      </c>
      <c r="L6" s="140">
        <v>8</v>
      </c>
      <c r="M6" s="140">
        <v>4</v>
      </c>
      <c r="N6" s="140">
        <v>0</v>
      </c>
      <c r="O6" s="140">
        <v>5</v>
      </c>
      <c r="P6" s="140">
        <v>3</v>
      </c>
      <c r="Q6" s="140">
        <v>1</v>
      </c>
      <c r="R6" s="140">
        <v>0</v>
      </c>
      <c r="S6" s="140">
        <v>5</v>
      </c>
      <c r="T6" s="140">
        <v>3</v>
      </c>
      <c r="U6" s="140">
        <v>1</v>
      </c>
      <c r="V6" s="140">
        <v>0</v>
      </c>
      <c r="W6" s="140">
        <v>10</v>
      </c>
      <c r="X6" s="140">
        <v>8</v>
      </c>
      <c r="Y6" s="140">
        <v>4</v>
      </c>
      <c r="Z6" s="140">
        <v>0</v>
      </c>
      <c r="AA6" s="140">
        <v>10</v>
      </c>
      <c r="AB6" s="140">
        <v>8</v>
      </c>
      <c r="AC6" s="140">
        <v>4</v>
      </c>
      <c r="AD6" s="140">
        <v>0</v>
      </c>
      <c r="AE6" s="140">
        <v>10</v>
      </c>
      <c r="AF6" s="140">
        <v>8</v>
      </c>
      <c r="AG6" s="140">
        <v>4</v>
      </c>
      <c r="AH6" s="140">
        <v>0</v>
      </c>
      <c r="AI6" s="140">
        <v>10</v>
      </c>
      <c r="AJ6" s="140">
        <v>8</v>
      </c>
      <c r="AK6" s="140">
        <v>4</v>
      </c>
      <c r="AL6" s="140">
        <v>0</v>
      </c>
      <c r="AM6" s="140">
        <v>10</v>
      </c>
      <c r="AN6" s="140">
        <v>8</v>
      </c>
      <c r="AO6" s="140">
        <v>4</v>
      </c>
      <c r="AP6" s="140">
        <v>0</v>
      </c>
      <c r="AQ6" s="140">
        <v>10</v>
      </c>
      <c r="AR6" s="140">
        <v>8</v>
      </c>
      <c r="AS6" s="140">
        <v>4</v>
      </c>
      <c r="AT6" s="140">
        <v>0</v>
      </c>
      <c r="AU6" s="140"/>
      <c r="AV6" s="140"/>
      <c r="AW6" s="140">
        <f>AQ6+AM6+AI6+AE6+AA6+W6+S6+O6+K6+G6+C6</f>
        <v>100</v>
      </c>
    </row>
    <row r="7" s="135" customFormat="1" ht="26.1" customHeight="1" spans="1:49">
      <c r="A7" s="147">
        <v>1</v>
      </c>
      <c r="B7" s="148" t="s">
        <v>39</v>
      </c>
      <c r="C7" s="149"/>
      <c r="D7" s="149">
        <v>8</v>
      </c>
      <c r="E7" s="149"/>
      <c r="F7" s="148"/>
      <c r="G7" s="148"/>
      <c r="H7" s="148">
        <v>8</v>
      </c>
      <c r="I7" s="148"/>
      <c r="J7" s="148"/>
      <c r="K7" s="148"/>
      <c r="L7" s="148"/>
      <c r="M7" s="148">
        <v>4</v>
      </c>
      <c r="N7" s="148"/>
      <c r="O7" s="149"/>
      <c r="P7" s="149"/>
      <c r="Q7" s="149"/>
      <c r="R7" s="148">
        <v>0</v>
      </c>
      <c r="S7" s="148"/>
      <c r="T7" s="148"/>
      <c r="U7" s="148">
        <v>1</v>
      </c>
      <c r="V7" s="148"/>
      <c r="W7" s="149"/>
      <c r="X7" s="149">
        <v>8</v>
      </c>
      <c r="Y7" s="149"/>
      <c r="Z7" s="148"/>
      <c r="AA7" s="148">
        <v>10</v>
      </c>
      <c r="AB7" s="148"/>
      <c r="AC7" s="148"/>
      <c r="AD7" s="148"/>
      <c r="AE7" s="148"/>
      <c r="AF7" s="148"/>
      <c r="AG7" s="148">
        <v>4</v>
      </c>
      <c r="AH7" s="148"/>
      <c r="AI7" s="148"/>
      <c r="AJ7" s="148"/>
      <c r="AK7" s="148">
        <v>4</v>
      </c>
      <c r="AL7" s="148"/>
      <c r="AM7" s="149"/>
      <c r="AN7" s="149"/>
      <c r="AO7" s="149"/>
      <c r="AP7" s="148">
        <v>0</v>
      </c>
      <c r="AQ7" s="148"/>
      <c r="AR7" s="148"/>
      <c r="AS7" s="148">
        <v>4</v>
      </c>
      <c r="AT7" s="148"/>
      <c r="AU7" s="148"/>
      <c r="AV7" s="149"/>
      <c r="AW7" s="148">
        <f>SUM(C7:AV7)</f>
        <v>51</v>
      </c>
    </row>
    <row r="8" s="135" customFormat="1" ht="26.1" customHeight="1" spans="1:49">
      <c r="A8" s="147">
        <v>2</v>
      </c>
      <c r="B8" s="148" t="s">
        <v>40</v>
      </c>
      <c r="C8" s="149"/>
      <c r="D8" s="149"/>
      <c r="E8" s="149">
        <v>4</v>
      </c>
      <c r="F8" s="148"/>
      <c r="G8" s="148"/>
      <c r="H8" s="148">
        <v>8</v>
      </c>
      <c r="I8" s="148"/>
      <c r="J8" s="148"/>
      <c r="K8" s="148">
        <v>10</v>
      </c>
      <c r="L8" s="148"/>
      <c r="M8" s="148"/>
      <c r="N8" s="148"/>
      <c r="O8" s="149"/>
      <c r="P8" s="149">
        <v>3</v>
      </c>
      <c r="Q8" s="149"/>
      <c r="R8" s="148"/>
      <c r="S8" s="148">
        <v>5</v>
      </c>
      <c r="T8" s="148"/>
      <c r="U8" s="148"/>
      <c r="V8" s="148"/>
      <c r="W8" s="149">
        <v>10</v>
      </c>
      <c r="X8" s="149"/>
      <c r="Y8" s="149"/>
      <c r="Z8" s="148"/>
      <c r="AA8" s="148"/>
      <c r="AB8" s="148"/>
      <c r="AC8" s="148">
        <v>4</v>
      </c>
      <c r="AD8" s="148"/>
      <c r="AE8" s="148">
        <v>10</v>
      </c>
      <c r="AF8" s="148"/>
      <c r="AG8" s="148"/>
      <c r="AH8" s="148"/>
      <c r="AI8" s="148">
        <v>10</v>
      </c>
      <c r="AJ8" s="148"/>
      <c r="AK8" s="148"/>
      <c r="AL8" s="148"/>
      <c r="AM8" s="149">
        <v>10</v>
      </c>
      <c r="AN8" s="149"/>
      <c r="AO8" s="149"/>
      <c r="AP8" s="148"/>
      <c r="AQ8" s="148">
        <v>10</v>
      </c>
      <c r="AR8" s="148"/>
      <c r="AS8" s="148"/>
      <c r="AT8" s="148"/>
      <c r="AU8" s="148"/>
      <c r="AV8" s="149"/>
      <c r="AW8" s="148">
        <f t="shared" ref="AW8:AW39" si="0">SUM(C8:AV8)</f>
        <v>84</v>
      </c>
    </row>
    <row r="9" s="135" customFormat="1" ht="26.1" customHeight="1" spans="1:49">
      <c r="A9" s="147">
        <v>3</v>
      </c>
      <c r="B9" s="148" t="s">
        <v>41</v>
      </c>
      <c r="C9" s="149"/>
      <c r="D9" s="149"/>
      <c r="E9" s="149">
        <v>4</v>
      </c>
      <c r="F9" s="148"/>
      <c r="G9" s="148"/>
      <c r="H9" s="148">
        <v>8</v>
      </c>
      <c r="I9" s="148"/>
      <c r="J9" s="148"/>
      <c r="K9" s="148"/>
      <c r="L9" s="148">
        <v>8</v>
      </c>
      <c r="M9" s="148"/>
      <c r="N9" s="148"/>
      <c r="O9" s="149"/>
      <c r="P9" s="149">
        <v>3</v>
      </c>
      <c r="Q9" s="149"/>
      <c r="R9" s="148"/>
      <c r="S9" s="148"/>
      <c r="T9" s="148">
        <v>3</v>
      </c>
      <c r="U9" s="148"/>
      <c r="V9" s="148"/>
      <c r="W9" s="149"/>
      <c r="X9" s="149">
        <v>8</v>
      </c>
      <c r="Y9" s="149"/>
      <c r="Z9" s="148"/>
      <c r="AA9" s="148"/>
      <c r="AB9" s="148"/>
      <c r="AC9" s="148">
        <v>4</v>
      </c>
      <c r="AD9" s="148"/>
      <c r="AE9" s="148"/>
      <c r="AF9" s="148">
        <v>8</v>
      </c>
      <c r="AG9" s="148"/>
      <c r="AH9" s="148"/>
      <c r="AI9" s="148"/>
      <c r="AJ9" s="148">
        <v>8</v>
      </c>
      <c r="AK9" s="148"/>
      <c r="AL9" s="148"/>
      <c r="AM9" s="149">
        <v>10</v>
      </c>
      <c r="AN9" s="149"/>
      <c r="AO9" s="149"/>
      <c r="AP9" s="148"/>
      <c r="AQ9" s="148"/>
      <c r="AR9" s="148">
        <v>8</v>
      </c>
      <c r="AS9" s="148"/>
      <c r="AT9" s="148"/>
      <c r="AU9" s="148"/>
      <c r="AV9" s="149"/>
      <c r="AW9" s="148">
        <f t="shared" si="0"/>
        <v>72</v>
      </c>
    </row>
    <row r="10" s="135" customFormat="1" ht="26.1" customHeight="1" spans="1:49">
      <c r="A10" s="147">
        <v>4</v>
      </c>
      <c r="B10" s="148" t="s">
        <v>42</v>
      </c>
      <c r="C10" s="149">
        <v>10</v>
      </c>
      <c r="D10" s="149"/>
      <c r="E10" s="149"/>
      <c r="F10" s="148"/>
      <c r="G10" s="148"/>
      <c r="H10" s="148">
        <v>8</v>
      </c>
      <c r="I10" s="148"/>
      <c r="J10" s="148"/>
      <c r="K10" s="148"/>
      <c r="L10" s="148">
        <v>8</v>
      </c>
      <c r="M10" s="148"/>
      <c r="N10" s="148"/>
      <c r="O10" s="149"/>
      <c r="P10" s="149">
        <v>3</v>
      </c>
      <c r="Q10" s="149"/>
      <c r="R10" s="148"/>
      <c r="S10" s="148"/>
      <c r="T10" s="148">
        <v>3</v>
      </c>
      <c r="U10" s="148"/>
      <c r="V10" s="148"/>
      <c r="W10" s="149">
        <v>10</v>
      </c>
      <c r="X10" s="149"/>
      <c r="Y10" s="149"/>
      <c r="Z10" s="148"/>
      <c r="AA10" s="148"/>
      <c r="AB10" s="148">
        <v>8</v>
      </c>
      <c r="AC10" s="148"/>
      <c r="AD10" s="148"/>
      <c r="AE10" s="148"/>
      <c r="AF10" s="148">
        <v>8</v>
      </c>
      <c r="AG10" s="148"/>
      <c r="AH10" s="148"/>
      <c r="AI10" s="148"/>
      <c r="AJ10" s="148">
        <v>8</v>
      </c>
      <c r="AK10" s="148"/>
      <c r="AL10" s="148"/>
      <c r="AM10" s="149">
        <v>10</v>
      </c>
      <c r="AN10" s="149"/>
      <c r="AO10" s="149"/>
      <c r="AP10" s="148"/>
      <c r="AQ10" s="148"/>
      <c r="AR10" s="148">
        <v>8</v>
      </c>
      <c r="AS10" s="148"/>
      <c r="AT10" s="148"/>
      <c r="AU10" s="148"/>
      <c r="AV10" s="149"/>
      <c r="AW10" s="148">
        <f t="shared" si="0"/>
        <v>84</v>
      </c>
    </row>
    <row r="11" s="135" customFormat="1" ht="26.1" customHeight="1" spans="1:49">
      <c r="A11" s="147">
        <v>5</v>
      </c>
      <c r="B11" s="148" t="s">
        <v>43</v>
      </c>
      <c r="C11" s="149"/>
      <c r="D11" s="149"/>
      <c r="E11" s="149">
        <v>4</v>
      </c>
      <c r="F11" s="148"/>
      <c r="G11" s="148"/>
      <c r="H11" s="148">
        <v>8</v>
      </c>
      <c r="I11" s="148"/>
      <c r="J11" s="148"/>
      <c r="K11" s="148"/>
      <c r="L11" s="148">
        <v>8</v>
      </c>
      <c r="M11" s="148"/>
      <c r="N11" s="148"/>
      <c r="O11" s="149"/>
      <c r="P11" s="149">
        <v>3</v>
      </c>
      <c r="Q11" s="149"/>
      <c r="R11" s="148"/>
      <c r="S11" s="148"/>
      <c r="T11" s="148">
        <v>3</v>
      </c>
      <c r="U11" s="148"/>
      <c r="V11" s="148"/>
      <c r="W11" s="149"/>
      <c r="X11" s="149">
        <v>8</v>
      </c>
      <c r="Y11" s="149"/>
      <c r="Z11" s="148"/>
      <c r="AA11" s="148"/>
      <c r="AB11" s="148">
        <v>8</v>
      </c>
      <c r="AC11" s="148"/>
      <c r="AD11" s="148"/>
      <c r="AE11" s="148"/>
      <c r="AF11" s="148">
        <v>8</v>
      </c>
      <c r="AG11" s="148"/>
      <c r="AH11" s="148"/>
      <c r="AI11" s="148"/>
      <c r="AJ11" s="148">
        <v>8</v>
      </c>
      <c r="AK11" s="148"/>
      <c r="AL11" s="148"/>
      <c r="AM11" s="149"/>
      <c r="AN11" s="149">
        <v>8</v>
      </c>
      <c r="AO11" s="149"/>
      <c r="AP11" s="148"/>
      <c r="AQ11" s="148"/>
      <c r="AR11" s="148">
        <v>8</v>
      </c>
      <c r="AS11" s="148"/>
      <c r="AT11" s="148"/>
      <c r="AU11" s="148"/>
      <c r="AV11" s="149"/>
      <c r="AW11" s="148">
        <f t="shared" si="0"/>
        <v>74</v>
      </c>
    </row>
    <row r="12" s="135" customFormat="1" ht="26.1" customHeight="1" spans="1:49">
      <c r="A12" s="147">
        <v>6</v>
      </c>
      <c r="B12" s="148" t="s">
        <v>44</v>
      </c>
      <c r="C12" s="149"/>
      <c r="D12" s="149"/>
      <c r="E12" s="149">
        <v>4</v>
      </c>
      <c r="F12" s="148"/>
      <c r="G12" s="148"/>
      <c r="H12" s="148">
        <v>8</v>
      </c>
      <c r="I12" s="148"/>
      <c r="J12" s="148"/>
      <c r="K12" s="148"/>
      <c r="L12" s="148"/>
      <c r="M12" s="148">
        <v>4</v>
      </c>
      <c r="N12" s="148"/>
      <c r="O12" s="149"/>
      <c r="P12" s="149">
        <v>3</v>
      </c>
      <c r="Q12" s="149"/>
      <c r="R12" s="148"/>
      <c r="S12" s="148">
        <v>5</v>
      </c>
      <c r="T12" s="148"/>
      <c r="U12" s="148"/>
      <c r="V12" s="148"/>
      <c r="W12" s="149"/>
      <c r="X12" s="149">
        <v>8</v>
      </c>
      <c r="Y12" s="149"/>
      <c r="Z12" s="148"/>
      <c r="AA12" s="148"/>
      <c r="AB12" s="148"/>
      <c r="AC12" s="148">
        <v>4</v>
      </c>
      <c r="AD12" s="148"/>
      <c r="AE12" s="148"/>
      <c r="AF12" s="148">
        <v>8</v>
      </c>
      <c r="AG12" s="148"/>
      <c r="AH12" s="148"/>
      <c r="AI12" s="148"/>
      <c r="AJ12" s="148">
        <v>8</v>
      </c>
      <c r="AK12" s="148"/>
      <c r="AL12" s="148"/>
      <c r="AM12" s="149"/>
      <c r="AN12" s="149">
        <v>8</v>
      </c>
      <c r="AO12" s="149"/>
      <c r="AP12" s="148"/>
      <c r="AQ12" s="148"/>
      <c r="AR12" s="148"/>
      <c r="AS12" s="148">
        <v>4</v>
      </c>
      <c r="AT12" s="148"/>
      <c r="AU12" s="148"/>
      <c r="AV12" s="149"/>
      <c r="AW12" s="148">
        <f t="shared" si="0"/>
        <v>64</v>
      </c>
    </row>
    <row r="13" s="135" customFormat="1" ht="26.1" customHeight="1" spans="1:49">
      <c r="A13" s="147">
        <v>7</v>
      </c>
      <c r="B13" s="148" t="s">
        <v>45</v>
      </c>
      <c r="C13" s="148">
        <v>10</v>
      </c>
      <c r="D13" s="148"/>
      <c r="E13" s="148"/>
      <c r="F13" s="148"/>
      <c r="G13" s="148">
        <v>10</v>
      </c>
      <c r="H13" s="148"/>
      <c r="I13" s="148"/>
      <c r="J13" s="148"/>
      <c r="K13" s="148">
        <v>10</v>
      </c>
      <c r="L13" s="148"/>
      <c r="M13" s="148"/>
      <c r="N13" s="148"/>
      <c r="O13" s="148"/>
      <c r="P13" s="148">
        <v>3</v>
      </c>
      <c r="Q13" s="148"/>
      <c r="R13" s="148"/>
      <c r="S13" s="148">
        <v>5</v>
      </c>
      <c r="T13" s="148"/>
      <c r="U13" s="148"/>
      <c r="V13" s="148"/>
      <c r="W13" s="148"/>
      <c r="X13" s="148">
        <v>8</v>
      </c>
      <c r="Y13" s="148"/>
      <c r="Z13" s="148"/>
      <c r="AA13" s="148">
        <v>10</v>
      </c>
      <c r="AB13" s="148"/>
      <c r="AC13" s="148"/>
      <c r="AD13" s="148"/>
      <c r="AE13" s="148"/>
      <c r="AF13" s="148">
        <v>8</v>
      </c>
      <c r="AG13" s="148"/>
      <c r="AH13" s="148"/>
      <c r="AI13" s="148"/>
      <c r="AJ13" s="148">
        <v>8</v>
      </c>
      <c r="AK13" s="148"/>
      <c r="AL13" s="148"/>
      <c r="AM13" s="148"/>
      <c r="AN13" s="148"/>
      <c r="AO13" s="148">
        <v>4</v>
      </c>
      <c r="AP13" s="148"/>
      <c r="AQ13" s="148"/>
      <c r="AR13" s="148">
        <v>8</v>
      </c>
      <c r="AS13" s="148"/>
      <c r="AT13" s="148"/>
      <c r="AU13" s="148"/>
      <c r="AV13" s="148"/>
      <c r="AW13" s="148">
        <f t="shared" si="0"/>
        <v>84</v>
      </c>
    </row>
    <row r="14" s="135" customFormat="1" ht="26.1" customHeight="1" spans="1:49">
      <c r="A14" s="147">
        <v>8</v>
      </c>
      <c r="B14" s="148" t="s">
        <v>46</v>
      </c>
      <c r="C14" s="148"/>
      <c r="D14" s="148">
        <v>8</v>
      </c>
      <c r="E14" s="148"/>
      <c r="F14" s="148"/>
      <c r="G14" s="148"/>
      <c r="H14" s="148">
        <v>8</v>
      </c>
      <c r="I14" s="148"/>
      <c r="J14" s="148"/>
      <c r="K14" s="148"/>
      <c r="L14" s="148">
        <v>8</v>
      </c>
      <c r="M14" s="148"/>
      <c r="N14" s="148"/>
      <c r="O14" s="148"/>
      <c r="P14" s="148">
        <v>3</v>
      </c>
      <c r="Q14" s="148"/>
      <c r="R14" s="148"/>
      <c r="S14" s="148"/>
      <c r="T14" s="148">
        <v>3</v>
      </c>
      <c r="U14" s="148"/>
      <c r="V14" s="148"/>
      <c r="W14" s="148"/>
      <c r="X14" s="148">
        <v>8</v>
      </c>
      <c r="Y14" s="148"/>
      <c r="Z14" s="148"/>
      <c r="AA14" s="148"/>
      <c r="AB14" s="148">
        <v>8</v>
      </c>
      <c r="AC14" s="148"/>
      <c r="AD14" s="148"/>
      <c r="AE14" s="148"/>
      <c r="AF14" s="148"/>
      <c r="AG14" s="148">
        <v>4</v>
      </c>
      <c r="AH14" s="148"/>
      <c r="AI14" s="148"/>
      <c r="AJ14" s="148">
        <v>8</v>
      </c>
      <c r="AK14" s="148"/>
      <c r="AL14" s="148"/>
      <c r="AM14" s="148"/>
      <c r="AN14" s="148"/>
      <c r="AO14" s="148">
        <v>4</v>
      </c>
      <c r="AP14" s="148"/>
      <c r="AQ14" s="148"/>
      <c r="AR14" s="148">
        <v>8</v>
      </c>
      <c r="AS14" s="148"/>
      <c r="AT14" s="148"/>
      <c r="AU14" s="148"/>
      <c r="AV14" s="148"/>
      <c r="AW14" s="148">
        <f t="shared" si="0"/>
        <v>70</v>
      </c>
    </row>
    <row r="15" s="135" customFormat="1" ht="26.1" customHeight="1" spans="1:49">
      <c r="A15" s="147">
        <v>9</v>
      </c>
      <c r="B15" s="148" t="s">
        <v>47</v>
      </c>
      <c r="C15" s="148"/>
      <c r="D15" s="148">
        <v>8</v>
      </c>
      <c r="E15" s="148"/>
      <c r="F15" s="148"/>
      <c r="G15" s="148">
        <v>10</v>
      </c>
      <c r="H15" s="148"/>
      <c r="I15" s="148"/>
      <c r="J15" s="148"/>
      <c r="K15" s="148"/>
      <c r="L15" s="148">
        <v>8</v>
      </c>
      <c r="M15" s="148"/>
      <c r="N15" s="148"/>
      <c r="O15" s="148"/>
      <c r="P15" s="148">
        <v>3</v>
      </c>
      <c r="Q15" s="148"/>
      <c r="R15" s="148"/>
      <c r="S15" s="148"/>
      <c r="T15" s="148">
        <v>3</v>
      </c>
      <c r="U15" s="148"/>
      <c r="V15" s="148"/>
      <c r="W15" s="148"/>
      <c r="X15" s="148">
        <v>8</v>
      </c>
      <c r="Y15" s="148"/>
      <c r="Z15" s="148"/>
      <c r="AA15" s="148"/>
      <c r="AB15" s="148">
        <v>8</v>
      </c>
      <c r="AC15" s="148"/>
      <c r="AD15" s="148"/>
      <c r="AE15" s="148">
        <v>10</v>
      </c>
      <c r="AF15" s="148"/>
      <c r="AG15" s="148"/>
      <c r="AH15" s="148"/>
      <c r="AI15" s="148"/>
      <c r="AJ15" s="148">
        <v>8</v>
      </c>
      <c r="AK15" s="148"/>
      <c r="AL15" s="148"/>
      <c r="AM15" s="148">
        <v>10</v>
      </c>
      <c r="AN15" s="148"/>
      <c r="AO15" s="148"/>
      <c r="AP15" s="148"/>
      <c r="AQ15" s="148"/>
      <c r="AR15" s="148"/>
      <c r="AS15" s="148">
        <v>4</v>
      </c>
      <c r="AT15" s="148"/>
      <c r="AU15" s="148"/>
      <c r="AV15" s="148"/>
      <c r="AW15" s="148">
        <f t="shared" si="0"/>
        <v>80</v>
      </c>
    </row>
    <row r="16" s="135" customFormat="1" ht="26.1" customHeight="1" spans="1:49">
      <c r="A16" s="147">
        <v>10</v>
      </c>
      <c r="B16" s="148" t="s">
        <v>48</v>
      </c>
      <c r="C16" s="148"/>
      <c r="D16" s="148">
        <v>8</v>
      </c>
      <c r="E16" s="148"/>
      <c r="F16" s="148"/>
      <c r="G16" s="148">
        <v>10</v>
      </c>
      <c r="H16" s="148"/>
      <c r="I16" s="148"/>
      <c r="J16" s="148"/>
      <c r="K16" s="148"/>
      <c r="L16" s="148">
        <v>8</v>
      </c>
      <c r="M16" s="148"/>
      <c r="N16" s="148"/>
      <c r="O16" s="148"/>
      <c r="P16" s="148"/>
      <c r="Q16" s="148">
        <v>1</v>
      </c>
      <c r="R16" s="148"/>
      <c r="S16" s="148"/>
      <c r="T16" s="148">
        <v>3</v>
      </c>
      <c r="U16" s="148"/>
      <c r="V16" s="148"/>
      <c r="W16" s="148"/>
      <c r="X16" s="148"/>
      <c r="Y16" s="148">
        <v>4</v>
      </c>
      <c r="Z16" s="148"/>
      <c r="AA16" s="148"/>
      <c r="AB16" s="148">
        <v>8</v>
      </c>
      <c r="AC16" s="148"/>
      <c r="AD16" s="148"/>
      <c r="AE16" s="148"/>
      <c r="AF16" s="148"/>
      <c r="AG16" s="148">
        <v>4</v>
      </c>
      <c r="AH16" s="148"/>
      <c r="AI16" s="148"/>
      <c r="AJ16" s="148">
        <v>8</v>
      </c>
      <c r="AK16" s="148"/>
      <c r="AL16" s="148"/>
      <c r="AM16" s="148"/>
      <c r="AN16" s="148">
        <v>8</v>
      </c>
      <c r="AO16" s="148"/>
      <c r="AP16" s="148"/>
      <c r="AQ16" s="148"/>
      <c r="AR16" s="148">
        <v>8</v>
      </c>
      <c r="AS16" s="148"/>
      <c r="AT16" s="148"/>
      <c r="AU16" s="148"/>
      <c r="AV16" s="148"/>
      <c r="AW16" s="148">
        <f t="shared" si="0"/>
        <v>70</v>
      </c>
    </row>
    <row r="17" s="135" customFormat="1" ht="26.1" customHeight="1" spans="1:49">
      <c r="A17" s="147">
        <v>11</v>
      </c>
      <c r="B17" s="148" t="s">
        <v>49</v>
      </c>
      <c r="C17" s="148"/>
      <c r="D17" s="148">
        <v>8</v>
      </c>
      <c r="E17" s="148"/>
      <c r="F17" s="148"/>
      <c r="G17" s="148">
        <v>10</v>
      </c>
      <c r="H17" s="148"/>
      <c r="I17" s="148"/>
      <c r="J17" s="148"/>
      <c r="K17" s="148"/>
      <c r="L17" s="148">
        <v>8</v>
      </c>
      <c r="M17" s="148"/>
      <c r="N17" s="148"/>
      <c r="O17" s="148"/>
      <c r="P17" s="148">
        <v>3</v>
      </c>
      <c r="Q17" s="148"/>
      <c r="R17" s="148"/>
      <c r="S17" s="148"/>
      <c r="T17" s="148">
        <v>3</v>
      </c>
      <c r="U17" s="148"/>
      <c r="V17" s="148"/>
      <c r="W17" s="148"/>
      <c r="X17" s="148">
        <v>8</v>
      </c>
      <c r="Y17" s="148"/>
      <c r="Z17" s="148"/>
      <c r="AA17" s="148"/>
      <c r="AB17" s="148">
        <v>8</v>
      </c>
      <c r="AC17" s="148"/>
      <c r="AD17" s="148"/>
      <c r="AE17" s="148"/>
      <c r="AF17" s="148">
        <v>8</v>
      </c>
      <c r="AG17" s="148"/>
      <c r="AH17" s="148"/>
      <c r="AI17" s="148"/>
      <c r="AJ17" s="148">
        <v>8</v>
      </c>
      <c r="AK17" s="148"/>
      <c r="AL17" s="148"/>
      <c r="AM17" s="148"/>
      <c r="AN17" s="148">
        <v>8</v>
      </c>
      <c r="AO17" s="148"/>
      <c r="AP17" s="148"/>
      <c r="AQ17" s="148"/>
      <c r="AR17" s="148">
        <v>8</v>
      </c>
      <c r="AS17" s="148"/>
      <c r="AT17" s="148"/>
      <c r="AU17" s="148"/>
      <c r="AV17" s="148"/>
      <c r="AW17" s="148">
        <f t="shared" si="0"/>
        <v>80</v>
      </c>
    </row>
    <row r="18" s="135" customFormat="1" ht="26.1" customHeight="1" spans="1:49">
      <c r="A18" s="147">
        <v>12</v>
      </c>
      <c r="B18" s="148" t="s">
        <v>50</v>
      </c>
      <c r="C18" s="148"/>
      <c r="D18" s="148">
        <v>8</v>
      </c>
      <c r="E18" s="148"/>
      <c r="F18" s="148"/>
      <c r="G18" s="148"/>
      <c r="H18" s="148">
        <v>8</v>
      </c>
      <c r="I18" s="148"/>
      <c r="J18" s="148"/>
      <c r="K18" s="148"/>
      <c r="L18" s="148">
        <v>8</v>
      </c>
      <c r="M18" s="148"/>
      <c r="N18" s="148"/>
      <c r="O18" s="148">
        <v>5</v>
      </c>
      <c r="P18" s="148"/>
      <c r="Q18" s="148"/>
      <c r="R18" s="148"/>
      <c r="S18" s="148"/>
      <c r="T18" s="148">
        <v>3</v>
      </c>
      <c r="U18" s="148"/>
      <c r="V18" s="148"/>
      <c r="W18" s="148"/>
      <c r="X18" s="148"/>
      <c r="Y18" s="148">
        <v>4</v>
      </c>
      <c r="Z18" s="148"/>
      <c r="AA18" s="148"/>
      <c r="AB18" s="148">
        <v>8</v>
      </c>
      <c r="AC18" s="148"/>
      <c r="AD18" s="148"/>
      <c r="AE18" s="148"/>
      <c r="AF18" s="148">
        <v>8</v>
      </c>
      <c r="AG18" s="148"/>
      <c r="AH18" s="148"/>
      <c r="AI18" s="148"/>
      <c r="AJ18" s="148">
        <v>8</v>
      </c>
      <c r="AK18" s="148"/>
      <c r="AL18" s="148"/>
      <c r="AM18" s="148"/>
      <c r="AN18" s="148">
        <v>8</v>
      </c>
      <c r="AO18" s="148"/>
      <c r="AP18" s="148"/>
      <c r="AQ18" s="148"/>
      <c r="AR18" s="148">
        <v>8</v>
      </c>
      <c r="AS18" s="148"/>
      <c r="AT18" s="148"/>
      <c r="AU18" s="148"/>
      <c r="AV18" s="148"/>
      <c r="AW18" s="148">
        <f t="shared" si="0"/>
        <v>76</v>
      </c>
    </row>
    <row r="19" s="135" customFormat="1" ht="26.1" customHeight="1" spans="1:49">
      <c r="A19" s="147">
        <v>13</v>
      </c>
      <c r="B19" s="148" t="s">
        <v>51</v>
      </c>
      <c r="C19" s="148">
        <v>10</v>
      </c>
      <c r="D19" s="148"/>
      <c r="E19" s="148"/>
      <c r="F19" s="148"/>
      <c r="G19" s="148">
        <v>10</v>
      </c>
      <c r="H19" s="148"/>
      <c r="I19" s="148"/>
      <c r="J19" s="148"/>
      <c r="K19" s="148">
        <v>10</v>
      </c>
      <c r="L19" s="148"/>
      <c r="M19" s="148"/>
      <c r="N19" s="148"/>
      <c r="O19" s="148"/>
      <c r="P19" s="148">
        <v>3</v>
      </c>
      <c r="Q19" s="148"/>
      <c r="R19" s="148"/>
      <c r="S19" s="148"/>
      <c r="T19" s="148">
        <v>3</v>
      </c>
      <c r="U19" s="148"/>
      <c r="V19" s="148"/>
      <c r="W19" s="148"/>
      <c r="X19" s="148">
        <v>8</v>
      </c>
      <c r="Y19" s="148"/>
      <c r="Z19" s="148"/>
      <c r="AA19" s="148">
        <v>10</v>
      </c>
      <c r="AB19" s="148"/>
      <c r="AC19" s="148"/>
      <c r="AD19" s="148"/>
      <c r="AE19" s="148"/>
      <c r="AF19" s="148"/>
      <c r="AG19" s="148">
        <v>4</v>
      </c>
      <c r="AH19" s="148"/>
      <c r="AI19" s="148">
        <v>10</v>
      </c>
      <c r="AJ19" s="148"/>
      <c r="AK19" s="148"/>
      <c r="AL19" s="148"/>
      <c r="AM19" s="148"/>
      <c r="AN19" s="148"/>
      <c r="AO19" s="148"/>
      <c r="AP19" s="148">
        <v>0</v>
      </c>
      <c r="AQ19" s="148">
        <v>10</v>
      </c>
      <c r="AR19" s="148"/>
      <c r="AS19" s="148"/>
      <c r="AT19" s="148"/>
      <c r="AU19" s="148"/>
      <c r="AV19" s="148"/>
      <c r="AW19" s="148">
        <f t="shared" si="0"/>
        <v>78</v>
      </c>
    </row>
    <row r="20" s="135" customFormat="1" ht="26.1" customHeight="1" spans="1:49">
      <c r="A20" s="147">
        <v>14</v>
      </c>
      <c r="B20" s="148" t="s">
        <v>52</v>
      </c>
      <c r="C20" s="148"/>
      <c r="D20" s="148">
        <v>8</v>
      </c>
      <c r="E20" s="148"/>
      <c r="F20" s="148"/>
      <c r="G20" s="148"/>
      <c r="H20" s="148">
        <v>8</v>
      </c>
      <c r="I20" s="148"/>
      <c r="J20" s="148"/>
      <c r="K20" s="148"/>
      <c r="L20" s="148">
        <v>8</v>
      </c>
      <c r="M20" s="148"/>
      <c r="N20" s="148"/>
      <c r="O20" s="148"/>
      <c r="P20" s="148"/>
      <c r="Q20" s="148">
        <v>1</v>
      </c>
      <c r="R20" s="148"/>
      <c r="S20" s="148"/>
      <c r="T20" s="148">
        <v>3</v>
      </c>
      <c r="V20" s="148"/>
      <c r="W20" s="148">
        <v>10</v>
      </c>
      <c r="X20" s="148"/>
      <c r="Y20" s="148"/>
      <c r="Z20" s="148"/>
      <c r="AA20" s="148"/>
      <c r="AB20" s="148">
        <v>8</v>
      </c>
      <c r="AC20" s="148"/>
      <c r="AD20" s="148"/>
      <c r="AE20" s="148"/>
      <c r="AF20" s="148">
        <v>8</v>
      </c>
      <c r="AG20" s="148"/>
      <c r="AH20" s="148"/>
      <c r="AI20" s="148">
        <v>10</v>
      </c>
      <c r="AJ20" s="148"/>
      <c r="AK20" s="148"/>
      <c r="AL20" s="148"/>
      <c r="AM20" s="148"/>
      <c r="AN20" s="148">
        <v>8</v>
      </c>
      <c r="AO20" s="148"/>
      <c r="AP20" s="148"/>
      <c r="AQ20" s="148"/>
      <c r="AR20" s="148">
        <v>8</v>
      </c>
      <c r="AS20" s="148"/>
      <c r="AT20" s="148"/>
      <c r="AU20" s="148" t="s">
        <v>53</v>
      </c>
      <c r="AV20" s="147" t="s">
        <v>54</v>
      </c>
      <c r="AW20" s="148">
        <f t="shared" si="0"/>
        <v>80</v>
      </c>
    </row>
    <row r="21" s="135" customFormat="1" ht="26.1" customHeight="1" spans="1:49">
      <c r="A21" s="147">
        <v>15</v>
      </c>
      <c r="B21" s="148" t="s">
        <v>55</v>
      </c>
      <c r="C21" s="148"/>
      <c r="D21" s="148"/>
      <c r="E21" s="148">
        <v>4</v>
      </c>
      <c r="F21" s="148"/>
      <c r="G21" s="148"/>
      <c r="H21" s="148">
        <v>8</v>
      </c>
      <c r="I21" s="148"/>
      <c r="J21" s="148"/>
      <c r="K21" s="148"/>
      <c r="L21" s="148"/>
      <c r="M21" s="148">
        <v>4</v>
      </c>
      <c r="N21" s="148"/>
      <c r="O21" s="148"/>
      <c r="P21" s="148"/>
      <c r="Q21" s="148">
        <v>1</v>
      </c>
      <c r="R21" s="148"/>
      <c r="S21" s="148"/>
      <c r="T21" s="148">
        <v>3</v>
      </c>
      <c r="U21" s="148"/>
      <c r="V21" s="148"/>
      <c r="W21" s="148"/>
      <c r="X21" s="148">
        <v>8</v>
      </c>
      <c r="Y21" s="148"/>
      <c r="Z21" s="148"/>
      <c r="AA21" s="148"/>
      <c r="AB21" s="148"/>
      <c r="AC21" s="148">
        <v>4</v>
      </c>
      <c r="AD21" s="148"/>
      <c r="AE21" s="148"/>
      <c r="AF21" s="148"/>
      <c r="AG21" s="148">
        <v>4</v>
      </c>
      <c r="AH21" s="148"/>
      <c r="AI21" s="148"/>
      <c r="AJ21" s="148">
        <v>8</v>
      </c>
      <c r="AK21" s="148"/>
      <c r="AL21" s="148"/>
      <c r="AM21" s="148"/>
      <c r="AN21" s="148">
        <v>8</v>
      </c>
      <c r="AO21" s="148"/>
      <c r="AP21" s="148"/>
      <c r="AQ21" s="148"/>
      <c r="AR21" s="148">
        <v>8</v>
      </c>
      <c r="AS21" s="148"/>
      <c r="AT21" s="148"/>
      <c r="AU21" s="148"/>
      <c r="AV21" s="148"/>
      <c r="AW21" s="148">
        <f t="shared" si="0"/>
        <v>60</v>
      </c>
    </row>
    <row r="22" s="135" customFormat="1" ht="26.1" customHeight="1" spans="1:49">
      <c r="A22" s="147">
        <v>16</v>
      </c>
      <c r="B22" s="148" t="s">
        <v>56</v>
      </c>
      <c r="C22" s="148">
        <v>10</v>
      </c>
      <c r="D22" s="148"/>
      <c r="E22" s="148"/>
      <c r="F22" s="148"/>
      <c r="G22" s="148">
        <v>10</v>
      </c>
      <c r="H22" s="148"/>
      <c r="I22" s="148"/>
      <c r="J22" s="148"/>
      <c r="K22" s="148"/>
      <c r="L22" s="148">
        <v>8</v>
      </c>
      <c r="M22" s="148"/>
      <c r="N22" s="148"/>
      <c r="O22" s="148"/>
      <c r="P22" s="148">
        <v>3</v>
      </c>
      <c r="Q22" s="148"/>
      <c r="R22" s="148"/>
      <c r="S22" s="148"/>
      <c r="T22" s="148">
        <v>3</v>
      </c>
      <c r="U22" s="148"/>
      <c r="V22" s="148"/>
      <c r="W22" s="148"/>
      <c r="X22" s="148">
        <v>8</v>
      </c>
      <c r="Y22" s="148"/>
      <c r="Z22" s="148"/>
      <c r="AA22" s="148"/>
      <c r="AB22" s="148">
        <v>8</v>
      </c>
      <c r="AC22" s="148"/>
      <c r="AD22" s="148"/>
      <c r="AE22" s="148"/>
      <c r="AF22" s="148">
        <v>8</v>
      </c>
      <c r="AG22" s="148"/>
      <c r="AH22" s="148"/>
      <c r="AI22" s="148"/>
      <c r="AJ22" s="148">
        <v>8</v>
      </c>
      <c r="AK22" s="148"/>
      <c r="AL22" s="148"/>
      <c r="AM22" s="148"/>
      <c r="AN22" s="148">
        <v>8</v>
      </c>
      <c r="AO22" s="148"/>
      <c r="AP22" s="148"/>
      <c r="AQ22" s="148"/>
      <c r="AR22" s="148">
        <v>8</v>
      </c>
      <c r="AS22" s="148"/>
      <c r="AT22" s="148"/>
      <c r="AU22" s="148"/>
      <c r="AV22" s="148"/>
      <c r="AW22" s="148">
        <f t="shared" si="0"/>
        <v>82</v>
      </c>
    </row>
    <row r="23" s="135" customFormat="1" ht="26.1" customHeight="1" spans="1:49">
      <c r="A23" s="147">
        <v>17</v>
      </c>
      <c r="B23" s="148" t="s">
        <v>57</v>
      </c>
      <c r="C23" s="148"/>
      <c r="D23" s="148">
        <v>8</v>
      </c>
      <c r="E23" s="148"/>
      <c r="F23" s="148"/>
      <c r="G23" s="148">
        <v>10</v>
      </c>
      <c r="H23" s="148"/>
      <c r="I23" s="148"/>
      <c r="J23" s="148"/>
      <c r="K23" s="148"/>
      <c r="L23" s="148">
        <v>8</v>
      </c>
      <c r="M23" s="148"/>
      <c r="N23" s="148"/>
      <c r="O23" s="148">
        <v>5</v>
      </c>
      <c r="P23" s="148"/>
      <c r="Q23" s="148"/>
      <c r="R23" s="148"/>
      <c r="S23" s="148">
        <v>5</v>
      </c>
      <c r="T23" s="148"/>
      <c r="U23" s="148"/>
      <c r="V23" s="148"/>
      <c r="W23" s="148"/>
      <c r="X23" s="148">
        <v>8</v>
      </c>
      <c r="Y23" s="148"/>
      <c r="Z23" s="148"/>
      <c r="AA23" s="148"/>
      <c r="AB23" s="148">
        <v>8</v>
      </c>
      <c r="AC23" s="148"/>
      <c r="AD23" s="148"/>
      <c r="AE23" s="148"/>
      <c r="AF23" s="148">
        <v>8</v>
      </c>
      <c r="AG23" s="148"/>
      <c r="AH23" s="148"/>
      <c r="AI23" s="148">
        <v>10</v>
      </c>
      <c r="AJ23" s="148"/>
      <c r="AK23" s="148"/>
      <c r="AL23" s="148"/>
      <c r="AM23" s="148">
        <v>10</v>
      </c>
      <c r="AN23" s="148"/>
      <c r="AO23" s="148"/>
      <c r="AP23" s="148"/>
      <c r="AQ23" s="148"/>
      <c r="AR23" s="148">
        <v>8</v>
      </c>
      <c r="AS23" s="148"/>
      <c r="AT23" s="148"/>
      <c r="AU23" s="148"/>
      <c r="AV23" s="148"/>
      <c r="AW23" s="148">
        <f t="shared" si="0"/>
        <v>88</v>
      </c>
    </row>
    <row r="24" s="135" customFormat="1" ht="26.1" customHeight="1" spans="1:49">
      <c r="A24" s="147">
        <v>18</v>
      </c>
      <c r="B24" s="148" t="s">
        <v>58</v>
      </c>
      <c r="C24" s="148">
        <v>10</v>
      </c>
      <c r="D24" s="148"/>
      <c r="E24" s="148"/>
      <c r="F24" s="148"/>
      <c r="G24" s="148">
        <v>10</v>
      </c>
      <c r="H24" s="148"/>
      <c r="I24" s="148"/>
      <c r="J24" s="148"/>
      <c r="K24" s="148"/>
      <c r="L24" s="148">
        <v>8</v>
      </c>
      <c r="M24" s="148"/>
      <c r="N24" s="148"/>
      <c r="O24" s="148"/>
      <c r="P24" s="148">
        <v>3</v>
      </c>
      <c r="Q24" s="148"/>
      <c r="R24" s="148"/>
      <c r="S24" s="148"/>
      <c r="T24" s="148">
        <v>3</v>
      </c>
      <c r="U24" s="148"/>
      <c r="V24" s="148"/>
      <c r="W24" s="148"/>
      <c r="X24" s="148">
        <v>8</v>
      </c>
      <c r="Y24" s="148"/>
      <c r="Z24" s="148"/>
      <c r="AA24" s="148">
        <v>10</v>
      </c>
      <c r="AB24" s="148"/>
      <c r="AC24" s="148"/>
      <c r="AD24" s="148"/>
      <c r="AE24" s="148"/>
      <c r="AF24" s="148">
        <v>8</v>
      </c>
      <c r="AG24" s="148"/>
      <c r="AH24" s="148"/>
      <c r="AI24" s="148"/>
      <c r="AJ24" s="148">
        <v>8</v>
      </c>
      <c r="AK24" s="148"/>
      <c r="AL24" s="148"/>
      <c r="AM24" s="148"/>
      <c r="AN24" s="148">
        <v>8</v>
      </c>
      <c r="AO24" s="148"/>
      <c r="AP24" s="148"/>
      <c r="AQ24" s="148">
        <v>10</v>
      </c>
      <c r="AR24" s="148"/>
      <c r="AS24" s="148"/>
      <c r="AT24" s="148"/>
      <c r="AU24" s="148"/>
      <c r="AV24" s="148"/>
      <c r="AW24" s="148">
        <f t="shared" si="0"/>
        <v>86</v>
      </c>
    </row>
    <row r="25" s="135" customFormat="1" ht="26.1" customHeight="1" spans="1:49">
      <c r="A25" s="147">
        <v>19</v>
      </c>
      <c r="B25" s="148" t="s">
        <v>59</v>
      </c>
      <c r="C25" s="148">
        <v>10</v>
      </c>
      <c r="D25" s="148"/>
      <c r="E25" s="148"/>
      <c r="F25" s="148"/>
      <c r="G25" s="148">
        <v>10</v>
      </c>
      <c r="H25" s="148"/>
      <c r="I25" s="148"/>
      <c r="J25" s="148"/>
      <c r="K25" s="148">
        <v>10</v>
      </c>
      <c r="L25" s="148"/>
      <c r="M25" s="148"/>
      <c r="N25" s="148"/>
      <c r="O25" s="148">
        <v>5</v>
      </c>
      <c r="P25" s="148"/>
      <c r="Q25" s="148"/>
      <c r="R25" s="148"/>
      <c r="S25" s="148">
        <v>5</v>
      </c>
      <c r="T25" s="148"/>
      <c r="U25" s="148"/>
      <c r="V25" s="148"/>
      <c r="W25" s="148"/>
      <c r="X25" s="148">
        <v>8</v>
      </c>
      <c r="Y25" s="148"/>
      <c r="Z25" s="148"/>
      <c r="AA25" s="148">
        <v>10</v>
      </c>
      <c r="AB25" s="148"/>
      <c r="AC25" s="148"/>
      <c r="AD25" s="148"/>
      <c r="AE25" s="148"/>
      <c r="AF25" s="148">
        <v>8</v>
      </c>
      <c r="AG25" s="148"/>
      <c r="AH25" s="148"/>
      <c r="AI25" s="148">
        <v>10</v>
      </c>
      <c r="AJ25" s="148"/>
      <c r="AK25" s="148"/>
      <c r="AL25" s="148"/>
      <c r="AM25" s="148">
        <v>10</v>
      </c>
      <c r="AN25" s="148"/>
      <c r="AO25" s="148"/>
      <c r="AP25" s="148"/>
      <c r="AQ25" s="148">
        <v>10</v>
      </c>
      <c r="AR25" s="148"/>
      <c r="AS25" s="148"/>
      <c r="AT25" s="148"/>
      <c r="AU25" s="148"/>
      <c r="AV25" s="148"/>
      <c r="AW25" s="148">
        <f t="shared" si="0"/>
        <v>96</v>
      </c>
    </row>
    <row r="26" s="135" customFormat="1" ht="26.1" customHeight="1" spans="1:49">
      <c r="A26" s="147">
        <v>20</v>
      </c>
      <c r="B26" s="148" t="s">
        <v>60</v>
      </c>
      <c r="C26" s="148">
        <v>10</v>
      </c>
      <c r="D26" s="148"/>
      <c r="E26" s="148"/>
      <c r="F26" s="148"/>
      <c r="G26" s="148">
        <v>10</v>
      </c>
      <c r="H26" s="148"/>
      <c r="I26" s="148"/>
      <c r="J26" s="148"/>
      <c r="K26" s="148">
        <v>10</v>
      </c>
      <c r="L26" s="148"/>
      <c r="M26" s="148"/>
      <c r="N26" s="148"/>
      <c r="O26" s="148">
        <v>5</v>
      </c>
      <c r="P26" s="148"/>
      <c r="Q26" s="148"/>
      <c r="R26" s="148"/>
      <c r="S26" s="148">
        <v>5</v>
      </c>
      <c r="T26" s="148"/>
      <c r="U26" s="148"/>
      <c r="V26" s="148"/>
      <c r="W26" s="148">
        <v>10</v>
      </c>
      <c r="X26" s="148"/>
      <c r="Y26" s="148"/>
      <c r="Z26" s="148"/>
      <c r="AA26" s="148">
        <v>10</v>
      </c>
      <c r="AB26" s="148"/>
      <c r="AC26" s="148"/>
      <c r="AD26" s="148"/>
      <c r="AE26" s="148">
        <v>10</v>
      </c>
      <c r="AF26" s="148"/>
      <c r="AG26" s="148"/>
      <c r="AH26" s="148"/>
      <c r="AI26" s="148">
        <v>10</v>
      </c>
      <c r="AJ26" s="148"/>
      <c r="AK26" s="148"/>
      <c r="AL26" s="148"/>
      <c r="AM26" s="148">
        <v>10</v>
      </c>
      <c r="AN26" s="148"/>
      <c r="AO26" s="148"/>
      <c r="AP26" s="148"/>
      <c r="AQ26" s="148">
        <v>10</v>
      </c>
      <c r="AR26" s="148"/>
      <c r="AS26" s="148"/>
      <c r="AT26" s="148"/>
      <c r="AU26" s="148"/>
      <c r="AV26" s="148"/>
      <c r="AW26" s="148">
        <f t="shared" si="0"/>
        <v>100</v>
      </c>
    </row>
    <row r="27" ht="26.45" customHeight="1" spans="1:49">
      <c r="A27" s="150" t="s">
        <v>61</v>
      </c>
      <c r="B27" s="151"/>
      <c r="C27" s="152">
        <f>SUM(C7:C26)/10</f>
        <v>7</v>
      </c>
      <c r="D27" s="152">
        <f>SUM(D7:D26)/8</f>
        <v>8</v>
      </c>
      <c r="E27" s="152">
        <f>SUM(E7:E26)/4</f>
        <v>5</v>
      </c>
      <c r="F27" s="153">
        <f>SUM(F7:F26)</f>
        <v>0</v>
      </c>
      <c r="G27" s="153">
        <f>SUM(G7:G26)/10</f>
        <v>10</v>
      </c>
      <c r="H27" s="153">
        <f>SUM(H7:H26)/8</f>
        <v>10</v>
      </c>
      <c r="I27" s="153">
        <f>SUM(I7:I26)/4</f>
        <v>0</v>
      </c>
      <c r="J27" s="153">
        <f>SUM(J7:J26)</f>
        <v>0</v>
      </c>
      <c r="K27" s="153">
        <f>SUM(K7:K26)/10</f>
        <v>5</v>
      </c>
      <c r="L27" s="153">
        <f>SUM(L7:L26)/8</f>
        <v>12</v>
      </c>
      <c r="M27" s="153">
        <f>SUM(M7:M26)/4</f>
        <v>3</v>
      </c>
      <c r="N27" s="153">
        <f>SUM(N7:N26)</f>
        <v>0</v>
      </c>
      <c r="O27" s="153">
        <f>SUM(O7:O26)/5</f>
        <v>4</v>
      </c>
      <c r="P27" s="153">
        <f>SUM(P7:P26)/3</f>
        <v>12</v>
      </c>
      <c r="Q27" s="153">
        <f>SUM(Q7:Q26)/1</f>
        <v>3</v>
      </c>
      <c r="R27" s="153">
        <f>SUM(R7:R26)</f>
        <v>0</v>
      </c>
      <c r="S27" s="153">
        <f>SUM(S7:S26)/5</f>
        <v>6</v>
      </c>
      <c r="T27" s="153">
        <f>SUM(T7:T26)/3</f>
        <v>13</v>
      </c>
      <c r="U27" s="153">
        <f>SUM(U7:U26)/1</f>
        <v>1</v>
      </c>
      <c r="V27" s="153">
        <f>SUM(V7:V26)</f>
        <v>0</v>
      </c>
      <c r="W27" s="153">
        <f>SUM(W7:W26)/10</f>
        <v>4</v>
      </c>
      <c r="X27" s="153">
        <f>SUM(X7:X26)/8</f>
        <v>14</v>
      </c>
      <c r="Y27" s="153">
        <f>SUM(Y7:Y26)/4</f>
        <v>2</v>
      </c>
      <c r="Z27" s="153">
        <f>SUM(Z7:Z26)</f>
        <v>0</v>
      </c>
      <c r="AA27" s="153">
        <f>SUM(AA7:AA26)/10</f>
        <v>6</v>
      </c>
      <c r="AB27" s="153">
        <f>SUM(AB7:AB26)/8</f>
        <v>10</v>
      </c>
      <c r="AC27" s="153">
        <f>SUM(AC7:AC26)/4</f>
        <v>4</v>
      </c>
      <c r="AD27" s="153">
        <f>SUM(AD7:AD26)</f>
        <v>0</v>
      </c>
      <c r="AE27" s="153">
        <f>SUM(AE7:AE26)/10</f>
        <v>3</v>
      </c>
      <c r="AF27" s="153">
        <f>SUM(AF7:AF26)/8</f>
        <v>12</v>
      </c>
      <c r="AG27" s="153">
        <f>SUM(AG7:AG26)/4</f>
        <v>5</v>
      </c>
      <c r="AH27" s="153">
        <f>SUM(AH7:AH26)</f>
        <v>0</v>
      </c>
      <c r="AI27" s="153">
        <f>SUM(AI7:AI26)/10</f>
        <v>6</v>
      </c>
      <c r="AJ27" s="153">
        <f>SUM(AJ7:AJ26)/8</f>
        <v>13</v>
      </c>
      <c r="AK27" s="153">
        <f>SUM(AK7:AK26)/4</f>
        <v>1</v>
      </c>
      <c r="AL27" s="153">
        <f>SUM(AL7:AL26)</f>
        <v>0</v>
      </c>
      <c r="AM27" s="153">
        <f>SUM(AM7:AM26)/10</f>
        <v>7</v>
      </c>
      <c r="AN27" s="153">
        <f>SUM(AN7:AN26)/8</f>
        <v>9</v>
      </c>
      <c r="AO27" s="153">
        <f>SUM(AO7:AO26)/4</f>
        <v>2</v>
      </c>
      <c r="AP27" s="153">
        <f>SUM(AP7:AP26)</f>
        <v>0</v>
      </c>
      <c r="AQ27" s="153">
        <f>SUM(AQ7:AQ26)/10</f>
        <v>5</v>
      </c>
      <c r="AR27" s="153">
        <f>SUM(AR7:AR26)/8</f>
        <v>12</v>
      </c>
      <c r="AS27" s="153">
        <f>SUM(AS7:AS26)/4</f>
        <v>3</v>
      </c>
      <c r="AT27" s="153">
        <f>SUM(AT7:AT26)</f>
        <v>0</v>
      </c>
      <c r="AU27" s="152"/>
      <c r="AV27" s="152"/>
      <c r="AW27" s="152">
        <f>SUM(AW7:AW26)/20</f>
        <v>77.95</v>
      </c>
    </row>
    <row r="28" ht="27" customHeight="1" spans="1:49">
      <c r="A28" s="150" t="s">
        <v>62</v>
      </c>
      <c r="B28" s="151"/>
      <c r="C28" s="154">
        <f>(C27+D27)/20</f>
        <v>0.75</v>
      </c>
      <c r="D28" s="155"/>
      <c r="E28" s="155"/>
      <c r="F28" s="156"/>
      <c r="G28" s="154">
        <f>(G27+H27)/20</f>
        <v>1</v>
      </c>
      <c r="H28" s="155"/>
      <c r="I28" s="155"/>
      <c r="J28" s="156"/>
      <c r="K28" s="154">
        <f>(K27+L27)/20</f>
        <v>0.85</v>
      </c>
      <c r="L28" s="155"/>
      <c r="M28" s="155"/>
      <c r="N28" s="156"/>
      <c r="O28" s="154">
        <f>(O27+P27)/20</f>
        <v>0.8</v>
      </c>
      <c r="P28" s="155"/>
      <c r="Q28" s="155"/>
      <c r="R28" s="156"/>
      <c r="S28" s="154">
        <f>(S27+T27)/20</f>
        <v>0.95</v>
      </c>
      <c r="T28" s="155"/>
      <c r="U28" s="155"/>
      <c r="V28" s="156"/>
      <c r="W28" s="154">
        <f>(W27+X27)/20</f>
        <v>0.9</v>
      </c>
      <c r="X28" s="155"/>
      <c r="Y28" s="155"/>
      <c r="Z28" s="156"/>
      <c r="AA28" s="154">
        <f>(AA27+AB27)/20</f>
        <v>0.8</v>
      </c>
      <c r="AB28" s="155"/>
      <c r="AC28" s="155"/>
      <c r="AD28" s="156"/>
      <c r="AE28" s="154">
        <f>(AE27+AF27)/20</f>
        <v>0.75</v>
      </c>
      <c r="AF28" s="155"/>
      <c r="AG28" s="155"/>
      <c r="AH28" s="156"/>
      <c r="AI28" s="154">
        <f>(AI27+AJ27)/20</f>
        <v>0.95</v>
      </c>
      <c r="AJ28" s="155"/>
      <c r="AK28" s="155"/>
      <c r="AL28" s="156"/>
      <c r="AM28" s="154">
        <f>(AM27+AN27)/20</f>
        <v>0.8</v>
      </c>
      <c r="AN28" s="155"/>
      <c r="AO28" s="155"/>
      <c r="AP28" s="156"/>
      <c r="AQ28" s="154">
        <f>(AQ27+AR27)/20</f>
        <v>0.85</v>
      </c>
      <c r="AR28" s="155"/>
      <c r="AS28" s="155"/>
      <c r="AT28" s="156"/>
      <c r="AU28" s="159"/>
      <c r="AV28" s="159"/>
      <c r="AW28" s="159"/>
    </row>
    <row r="29" spans="1:49">
      <c r="A29" s="157"/>
      <c r="B29" s="157"/>
      <c r="C29" s="157"/>
      <c r="D29" s="157"/>
      <c r="E29" s="157"/>
      <c r="F29" s="157"/>
      <c r="G29" s="157"/>
      <c r="H29" s="157"/>
      <c r="I29" s="157"/>
      <c r="J29" s="157"/>
      <c r="K29" s="157"/>
      <c r="L29" s="157"/>
      <c r="M29" s="157"/>
      <c r="N29" s="157"/>
      <c r="O29" s="157"/>
      <c r="P29" s="157"/>
      <c r="Q29" s="157"/>
      <c r="R29" s="157"/>
      <c r="S29" s="157"/>
      <c r="T29" s="157"/>
      <c r="U29" s="157"/>
      <c r="V29" s="157"/>
      <c r="W29" s="157"/>
      <c r="X29" s="157"/>
      <c r="Y29" s="157"/>
      <c r="Z29" s="157"/>
      <c r="AA29" s="158"/>
      <c r="AB29" s="158"/>
      <c r="AC29" s="157"/>
      <c r="AD29" s="157"/>
      <c r="AE29" s="158"/>
      <c r="AF29" s="158"/>
      <c r="AG29" s="157"/>
      <c r="AH29" s="157"/>
      <c r="AI29" s="157"/>
      <c r="AJ29" s="157"/>
      <c r="AK29" s="157"/>
      <c r="AL29" s="157"/>
      <c r="AM29" s="157"/>
      <c r="AN29" s="157"/>
      <c r="AO29" s="157"/>
      <c r="AP29" s="157"/>
      <c r="AQ29" s="157"/>
      <c r="AR29" s="157"/>
      <c r="AS29" s="157"/>
      <c r="AT29" s="157"/>
      <c r="AU29" s="157"/>
      <c r="AV29" s="157"/>
      <c r="AW29" s="157"/>
    </row>
    <row r="30" spans="1:49">
      <c r="A30" s="157"/>
      <c r="B30" s="157"/>
      <c r="C30" s="157"/>
      <c r="D30" s="157"/>
      <c r="E30" s="157"/>
      <c r="F30" s="157"/>
      <c r="G30" s="157"/>
      <c r="H30" s="157"/>
      <c r="I30" s="157"/>
      <c r="J30" s="157"/>
      <c r="K30" s="157"/>
      <c r="L30" s="157"/>
      <c r="M30" s="157"/>
      <c r="N30" s="157"/>
      <c r="O30" s="157"/>
      <c r="P30" s="157"/>
      <c r="Q30" s="157"/>
      <c r="R30" s="157"/>
      <c r="S30" s="157"/>
      <c r="T30" s="157"/>
      <c r="U30" s="157"/>
      <c r="V30" s="157"/>
      <c r="W30" s="157"/>
      <c r="X30" s="157"/>
      <c r="Y30" s="157"/>
      <c r="Z30" s="157"/>
      <c r="AA30" s="157"/>
      <c r="AB30" s="157"/>
      <c r="AC30" s="157"/>
      <c r="AD30" s="157"/>
      <c r="AE30" s="157"/>
      <c r="AF30" s="157"/>
      <c r="AG30" s="157"/>
      <c r="AH30" s="157"/>
      <c r="AI30" s="157"/>
      <c r="AJ30" s="157"/>
      <c r="AK30" s="157"/>
      <c r="AL30" s="157"/>
      <c r="AM30" s="157"/>
      <c r="AN30" s="157"/>
      <c r="AO30" s="157"/>
      <c r="AP30" s="157"/>
      <c r="AQ30" s="157"/>
      <c r="AR30" s="157">
        <f>(AQ28+AM28+AI28+AE28+AA28)/5</f>
        <v>0.83</v>
      </c>
      <c r="AS30" s="157"/>
      <c r="AT30" s="157"/>
      <c r="AU30" s="157"/>
      <c r="AV30" s="157"/>
      <c r="AW30" s="157"/>
    </row>
    <row r="31" spans="1:49">
      <c r="A31" s="157"/>
      <c r="B31" s="157"/>
      <c r="C31" s="157"/>
      <c r="D31" s="157"/>
      <c r="E31" s="157"/>
      <c r="F31" s="157"/>
      <c r="G31" s="157"/>
      <c r="H31" s="157"/>
      <c r="I31" s="157"/>
      <c r="J31" s="157"/>
      <c r="K31" s="157"/>
      <c r="L31" s="157"/>
      <c r="M31" s="157"/>
      <c r="N31" s="157"/>
      <c r="O31" s="157"/>
      <c r="P31" s="157"/>
      <c r="Q31" s="157"/>
      <c r="R31" s="157"/>
      <c r="S31" s="157"/>
      <c r="T31" s="157"/>
      <c r="U31" s="157"/>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7"/>
      <c r="AT31" s="157"/>
      <c r="AU31" s="157"/>
      <c r="AV31" s="157"/>
      <c r="AW31" s="157"/>
    </row>
    <row r="32" spans="1:49">
      <c r="A32" s="157"/>
      <c r="B32" s="157"/>
      <c r="C32" s="157"/>
      <c r="D32" s="157"/>
      <c r="E32" s="157"/>
      <c r="F32" s="157"/>
      <c r="G32" s="157"/>
      <c r="H32" s="157"/>
      <c r="I32" s="157"/>
      <c r="J32" s="157"/>
      <c r="K32" s="157"/>
      <c r="L32" s="157"/>
      <c r="M32" s="157"/>
      <c r="N32" s="157"/>
      <c r="O32" s="157"/>
      <c r="P32" s="157"/>
      <c r="Q32" s="157"/>
      <c r="R32" s="157"/>
      <c r="S32" s="157"/>
      <c r="T32" s="157"/>
      <c r="U32" s="157"/>
      <c r="V32" s="157"/>
      <c r="W32" s="157"/>
      <c r="X32" s="157"/>
      <c r="Y32" s="157"/>
      <c r="Z32" s="157"/>
      <c r="AA32" s="157"/>
      <c r="AB32" s="157"/>
      <c r="AC32" s="157"/>
      <c r="AD32" s="157"/>
      <c r="AE32" s="157"/>
      <c r="AF32" s="157"/>
      <c r="AG32" s="157"/>
      <c r="AH32" s="157"/>
      <c r="AI32" s="157"/>
      <c r="AJ32" s="157"/>
      <c r="AK32" s="157"/>
      <c r="AL32" s="157"/>
      <c r="AM32" s="157"/>
      <c r="AN32" s="157"/>
      <c r="AO32" s="157"/>
      <c r="AP32" s="157"/>
      <c r="AQ32" s="157"/>
      <c r="AR32" s="157"/>
      <c r="AS32" s="157"/>
      <c r="AT32" s="157"/>
      <c r="AU32" s="157"/>
      <c r="AV32" s="157"/>
      <c r="AW32" s="157"/>
    </row>
  </sheetData>
  <mergeCells count="34">
    <mergeCell ref="A1:C1"/>
    <mergeCell ref="A2:AW2"/>
    <mergeCell ref="C3:AW3"/>
    <mergeCell ref="C4:F4"/>
    <mergeCell ref="G4:J4"/>
    <mergeCell ref="K4:N4"/>
    <mergeCell ref="O4:R4"/>
    <mergeCell ref="S4:V4"/>
    <mergeCell ref="W4:Z4"/>
    <mergeCell ref="AA4:AD4"/>
    <mergeCell ref="AE4:AH4"/>
    <mergeCell ref="AI4:AL4"/>
    <mergeCell ref="AM4:AP4"/>
    <mergeCell ref="AQ4:AT4"/>
    <mergeCell ref="A27:B27"/>
    <mergeCell ref="A28:B28"/>
    <mergeCell ref="C28:F28"/>
    <mergeCell ref="G28:J28"/>
    <mergeCell ref="K28:N28"/>
    <mergeCell ref="O28:R28"/>
    <mergeCell ref="S28:V28"/>
    <mergeCell ref="W28:Z28"/>
    <mergeCell ref="AA28:AD28"/>
    <mergeCell ref="AE28:AH28"/>
    <mergeCell ref="AI28:AL28"/>
    <mergeCell ref="AM28:AP28"/>
    <mergeCell ref="AQ28:AT28"/>
    <mergeCell ref="AA29:AB29"/>
    <mergeCell ref="AE29:AF29"/>
    <mergeCell ref="A3:A6"/>
    <mergeCell ref="B3:B6"/>
    <mergeCell ref="AU4:AU6"/>
    <mergeCell ref="AV4:AV6"/>
    <mergeCell ref="AW4:AW5"/>
  </mergeCells>
  <pageMargins left="0.590277777777778" right="0.590277777777778" top="1.02361111111111" bottom="1.02361111111111" header="0.393055555555556" footer="0.393055555555556"/>
  <pageSetup paperSize="9" scale="44" fitToHeight="0" orientation="landscape" horizontalDpi="600"/>
  <headerFooter>
    <oddFooter>&amp;C&amp;10第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9"/>
  <sheetViews>
    <sheetView topLeftCell="A22" workbookViewId="0">
      <selection activeCell="G44" sqref="G44"/>
    </sheetView>
  </sheetViews>
  <sheetFormatPr defaultColWidth="9" defaultRowHeight="14.4"/>
  <cols>
    <col min="1" max="1" width="22.1296296296296" customWidth="1"/>
    <col min="2" max="2" width="10.6296296296296" customWidth="1"/>
    <col min="3" max="3" width="14.6296296296296" style="103" customWidth="1"/>
    <col min="4" max="4" width="12.3796296296296" customWidth="1"/>
    <col min="5" max="6" width="10.6296296296296" customWidth="1"/>
    <col min="7" max="7" width="13.3796296296296" customWidth="1"/>
    <col min="8" max="8" width="12.75" customWidth="1"/>
    <col min="9" max="9" width="13.25" customWidth="1"/>
    <col min="10" max="10" width="13.1296296296296" customWidth="1"/>
    <col min="11" max="11" width="10.6296296296296" customWidth="1"/>
    <col min="12" max="12" width="19.6296296296296" customWidth="1"/>
    <col min="13" max="13" width="11.6296296296296" customWidth="1"/>
  </cols>
  <sheetData>
    <row r="1" ht="30" customHeight="1" spans="1:13">
      <c r="A1" s="104" t="s">
        <v>63</v>
      </c>
      <c r="B1" s="104"/>
      <c r="C1" s="104"/>
      <c r="D1" s="104"/>
      <c r="E1" s="104"/>
      <c r="F1" s="104"/>
      <c r="G1" s="104"/>
      <c r="H1" s="104"/>
      <c r="I1" s="104"/>
      <c r="J1" s="104"/>
      <c r="K1" s="104"/>
      <c r="L1" s="104"/>
      <c r="M1" s="104"/>
    </row>
    <row r="2" ht="24" customHeight="1" spans="1:14">
      <c r="A2" s="105" t="s">
        <v>64</v>
      </c>
      <c r="B2" s="106" t="s">
        <v>65</v>
      </c>
      <c r="C2" s="107" t="s">
        <v>66</v>
      </c>
      <c r="D2" s="107"/>
      <c r="E2" s="107"/>
      <c r="F2" s="107"/>
      <c r="G2" s="107"/>
      <c r="H2" s="107"/>
      <c r="I2" s="107"/>
      <c r="J2" s="107" t="s">
        <v>67</v>
      </c>
      <c r="K2" s="107"/>
      <c r="L2" s="107"/>
      <c r="M2" s="126" t="s">
        <v>68</v>
      </c>
      <c r="N2" s="2"/>
    </row>
    <row r="3" ht="24" customHeight="1" spans="1:14">
      <c r="A3" s="108"/>
      <c r="B3" s="109"/>
      <c r="C3" s="110" t="s">
        <v>69</v>
      </c>
      <c r="D3" s="111" t="s">
        <v>70</v>
      </c>
      <c r="E3" s="111"/>
      <c r="F3" s="111"/>
      <c r="G3" s="111" t="s">
        <v>71</v>
      </c>
      <c r="H3" s="111"/>
      <c r="I3" s="111"/>
      <c r="J3" s="111" t="s">
        <v>69</v>
      </c>
      <c r="K3" s="111" t="s">
        <v>70</v>
      </c>
      <c r="L3" s="111" t="s">
        <v>72</v>
      </c>
      <c r="M3" s="127"/>
      <c r="N3" s="2"/>
    </row>
    <row r="4" ht="24" customHeight="1" spans="1:14">
      <c r="A4" s="108"/>
      <c r="B4" s="109"/>
      <c r="C4" s="110"/>
      <c r="D4" s="111" t="s">
        <v>69</v>
      </c>
      <c r="E4" s="111" t="s">
        <v>73</v>
      </c>
      <c r="F4" s="111" t="s">
        <v>74</v>
      </c>
      <c r="G4" s="111" t="s">
        <v>69</v>
      </c>
      <c r="H4" s="111" t="s">
        <v>73</v>
      </c>
      <c r="I4" s="111" t="s">
        <v>74</v>
      </c>
      <c r="J4" s="111"/>
      <c r="K4" s="111"/>
      <c r="L4" s="111"/>
      <c r="M4" s="127"/>
      <c r="N4" s="2"/>
    </row>
    <row r="5" s="102" customFormat="1" ht="24" customHeight="1" spans="1:13">
      <c r="A5" s="112" t="s">
        <v>61</v>
      </c>
      <c r="B5" s="113"/>
      <c r="C5" s="114">
        <f>G5+D5</f>
        <v>249765.41</v>
      </c>
      <c r="D5" s="114">
        <f t="shared" ref="D5:F5" si="0">SUM(D6:D56)</f>
        <v>9358.8</v>
      </c>
      <c r="E5" s="115">
        <f t="shared" si="0"/>
        <v>5212</v>
      </c>
      <c r="F5" s="115">
        <f t="shared" si="0"/>
        <v>4146.8</v>
      </c>
      <c r="G5" s="115">
        <f t="shared" ref="G5:G36" si="1">SUM(H5:I5)</f>
        <v>240406.61</v>
      </c>
      <c r="H5" s="115">
        <f>SUM(H6:H56)</f>
        <v>224491.7</v>
      </c>
      <c r="I5" s="115">
        <f>SUM(I6:I56)</f>
        <v>15914.91</v>
      </c>
      <c r="J5" s="115"/>
      <c r="K5" s="128"/>
      <c r="L5" s="129"/>
      <c r="M5" s="130"/>
    </row>
    <row r="6" ht="24" customHeight="1" spans="1:13">
      <c r="A6" s="116" t="s">
        <v>75</v>
      </c>
      <c r="B6" s="117" t="s">
        <v>76</v>
      </c>
      <c r="C6" s="118">
        <f t="shared" ref="C6:C37" si="2">D6+G6</f>
        <v>4106</v>
      </c>
      <c r="D6" s="118">
        <f t="shared" ref="D6:D22" si="3">SUM(E6:F6)</f>
        <v>0</v>
      </c>
      <c r="E6" s="118"/>
      <c r="F6" s="118"/>
      <c r="G6" s="118">
        <f t="shared" si="1"/>
        <v>4106</v>
      </c>
      <c r="H6" s="118">
        <v>4106</v>
      </c>
      <c r="I6" s="118"/>
      <c r="J6" s="118"/>
      <c r="K6" s="131"/>
      <c r="L6" s="8"/>
      <c r="M6" s="14"/>
    </row>
    <row r="7" ht="24" customHeight="1" spans="1:13">
      <c r="A7" s="116" t="s">
        <v>77</v>
      </c>
      <c r="B7" s="117" t="s">
        <v>76</v>
      </c>
      <c r="C7" s="118">
        <f t="shared" si="2"/>
        <v>1000</v>
      </c>
      <c r="D7" s="118">
        <f t="shared" si="3"/>
        <v>200</v>
      </c>
      <c r="E7" s="118">
        <v>200</v>
      </c>
      <c r="F7" s="118"/>
      <c r="G7" s="118">
        <f t="shared" si="1"/>
        <v>800</v>
      </c>
      <c r="H7" s="118">
        <v>800</v>
      </c>
      <c r="I7" s="118"/>
      <c r="J7" s="118"/>
      <c r="K7" s="131"/>
      <c r="L7" s="8"/>
      <c r="M7" s="14"/>
    </row>
    <row r="8" ht="24" customHeight="1" spans="1:13">
      <c r="A8" s="116" t="s">
        <v>78</v>
      </c>
      <c r="B8" s="117" t="s">
        <v>76</v>
      </c>
      <c r="C8" s="118">
        <f t="shared" si="2"/>
        <v>24000</v>
      </c>
      <c r="D8" s="118">
        <f t="shared" si="3"/>
        <v>0</v>
      </c>
      <c r="E8" s="118"/>
      <c r="F8" s="118"/>
      <c r="G8" s="118">
        <f t="shared" si="1"/>
        <v>24000</v>
      </c>
      <c r="H8" s="118">
        <v>24000</v>
      </c>
      <c r="I8" s="118"/>
      <c r="J8" s="118"/>
      <c r="K8" s="132"/>
      <c r="L8" s="8"/>
      <c r="M8" s="14"/>
    </row>
    <row r="9" ht="24" customHeight="1" spans="1:13">
      <c r="A9" s="116" t="s">
        <v>79</v>
      </c>
      <c r="B9" s="117" t="s">
        <v>76</v>
      </c>
      <c r="C9" s="118">
        <f t="shared" si="2"/>
        <v>17751</v>
      </c>
      <c r="D9" s="118">
        <f t="shared" si="3"/>
        <v>70</v>
      </c>
      <c r="E9" s="118">
        <v>70</v>
      </c>
      <c r="F9" s="118"/>
      <c r="G9" s="118">
        <f t="shared" si="1"/>
        <v>17681</v>
      </c>
      <c r="H9" s="118">
        <v>17681</v>
      </c>
      <c r="I9" s="118"/>
      <c r="J9" s="118"/>
      <c r="K9" s="131"/>
      <c r="L9" s="8"/>
      <c r="M9" s="14"/>
    </row>
    <row r="10" ht="24" customHeight="1" spans="1:13">
      <c r="A10" s="116" t="s">
        <v>80</v>
      </c>
      <c r="B10" s="117" t="s">
        <v>76</v>
      </c>
      <c r="C10" s="118">
        <f t="shared" si="2"/>
        <v>34</v>
      </c>
      <c r="D10" s="118">
        <f t="shared" si="3"/>
        <v>34</v>
      </c>
      <c r="E10" s="118">
        <v>34</v>
      </c>
      <c r="F10" s="118"/>
      <c r="G10" s="118">
        <f t="shared" si="1"/>
        <v>0</v>
      </c>
      <c r="H10" s="118"/>
      <c r="I10" s="118"/>
      <c r="J10" s="118"/>
      <c r="K10" s="131"/>
      <c r="L10" s="8"/>
      <c r="M10" s="14"/>
    </row>
    <row r="11" ht="24" customHeight="1" spans="1:13">
      <c r="A11" s="116" t="s">
        <v>81</v>
      </c>
      <c r="B11" s="117" t="s">
        <v>76</v>
      </c>
      <c r="C11" s="118">
        <f t="shared" si="2"/>
        <v>100</v>
      </c>
      <c r="D11" s="118">
        <f t="shared" si="3"/>
        <v>0</v>
      </c>
      <c r="E11" s="118"/>
      <c r="F11" s="118"/>
      <c r="G11" s="118">
        <f t="shared" si="1"/>
        <v>100</v>
      </c>
      <c r="H11" s="118">
        <v>100</v>
      </c>
      <c r="I11" s="118"/>
      <c r="J11" s="118"/>
      <c r="K11" s="131"/>
      <c r="L11" s="8"/>
      <c r="M11" s="14"/>
    </row>
    <row r="12" ht="24" customHeight="1" spans="1:13">
      <c r="A12" s="116" t="s">
        <v>82</v>
      </c>
      <c r="B12" s="117" t="s">
        <v>76</v>
      </c>
      <c r="C12" s="118">
        <f t="shared" si="2"/>
        <v>68640</v>
      </c>
      <c r="D12" s="118">
        <f t="shared" si="3"/>
        <v>0</v>
      </c>
      <c r="E12" s="118"/>
      <c r="F12" s="118"/>
      <c r="G12" s="118">
        <f t="shared" si="1"/>
        <v>68640</v>
      </c>
      <c r="H12" s="119">
        <v>68640</v>
      </c>
      <c r="I12" s="119"/>
      <c r="J12" s="119"/>
      <c r="K12" s="131"/>
      <c r="L12" s="8"/>
      <c r="M12" s="14"/>
    </row>
    <row r="13" ht="24" customHeight="1" spans="1:13">
      <c r="A13" s="116" t="s">
        <v>83</v>
      </c>
      <c r="B13" s="117" t="s">
        <v>76</v>
      </c>
      <c r="C13" s="118">
        <f t="shared" si="2"/>
        <v>500</v>
      </c>
      <c r="D13" s="118">
        <f t="shared" si="3"/>
        <v>0</v>
      </c>
      <c r="E13" s="118"/>
      <c r="F13" s="118"/>
      <c r="G13" s="118">
        <f t="shared" si="1"/>
        <v>500</v>
      </c>
      <c r="H13" s="118">
        <v>500</v>
      </c>
      <c r="I13" s="118"/>
      <c r="J13" s="118"/>
      <c r="K13" s="131"/>
      <c r="L13" s="8"/>
      <c r="M13" s="14"/>
    </row>
    <row r="14" ht="24" customHeight="1" spans="1:13">
      <c r="A14" s="116" t="s">
        <v>84</v>
      </c>
      <c r="B14" s="117" t="s">
        <v>76</v>
      </c>
      <c r="C14" s="118">
        <f t="shared" si="2"/>
        <v>200</v>
      </c>
      <c r="D14" s="118">
        <f t="shared" si="3"/>
        <v>0</v>
      </c>
      <c r="E14" s="118"/>
      <c r="F14" s="118"/>
      <c r="G14" s="118">
        <f t="shared" si="1"/>
        <v>200</v>
      </c>
      <c r="H14" s="118">
        <v>200</v>
      </c>
      <c r="I14" s="118"/>
      <c r="J14" s="118"/>
      <c r="K14" s="131"/>
      <c r="L14" s="8"/>
      <c r="M14" s="14"/>
    </row>
    <row r="15" ht="24" customHeight="1" spans="1:13">
      <c r="A15" s="116" t="s">
        <v>85</v>
      </c>
      <c r="B15" s="117" t="s">
        <v>76</v>
      </c>
      <c r="C15" s="118">
        <f t="shared" si="2"/>
        <v>400</v>
      </c>
      <c r="D15" s="118">
        <f t="shared" si="3"/>
        <v>325</v>
      </c>
      <c r="E15" s="118">
        <v>325</v>
      </c>
      <c r="F15" s="118"/>
      <c r="G15" s="118">
        <f t="shared" si="1"/>
        <v>75</v>
      </c>
      <c r="H15" s="118">
        <v>75</v>
      </c>
      <c r="I15" s="118"/>
      <c r="J15" s="118"/>
      <c r="K15" s="131"/>
      <c r="L15" s="8"/>
      <c r="M15" s="14"/>
    </row>
    <row r="16" ht="24" customHeight="1" spans="1:13">
      <c r="A16" s="116" t="s">
        <v>86</v>
      </c>
      <c r="B16" s="117" t="s">
        <v>76</v>
      </c>
      <c r="C16" s="118">
        <f t="shared" si="2"/>
        <v>500</v>
      </c>
      <c r="D16" s="118">
        <f t="shared" si="3"/>
        <v>25</v>
      </c>
      <c r="E16" s="118">
        <v>25</v>
      </c>
      <c r="F16" s="118"/>
      <c r="G16" s="118">
        <f t="shared" si="1"/>
        <v>475</v>
      </c>
      <c r="H16" s="118">
        <v>475</v>
      </c>
      <c r="I16" s="118"/>
      <c r="J16" s="118"/>
      <c r="K16" s="131"/>
      <c r="L16" s="8"/>
      <c r="M16" s="14"/>
    </row>
    <row r="17" ht="24" customHeight="1" spans="1:13">
      <c r="A17" s="116" t="s">
        <v>87</v>
      </c>
      <c r="B17" s="117" t="s">
        <v>76</v>
      </c>
      <c r="C17" s="118">
        <f t="shared" si="2"/>
        <v>4500</v>
      </c>
      <c r="D17" s="118">
        <f t="shared" si="3"/>
        <v>0</v>
      </c>
      <c r="E17" s="118"/>
      <c r="F17" s="118"/>
      <c r="G17" s="118">
        <f t="shared" si="1"/>
        <v>4500</v>
      </c>
      <c r="H17" s="118">
        <v>4500</v>
      </c>
      <c r="I17" s="118"/>
      <c r="J17" s="118"/>
      <c r="K17" s="131"/>
      <c r="L17" s="8"/>
      <c r="M17" s="14"/>
    </row>
    <row r="18" ht="24" customHeight="1" spans="1:13">
      <c r="A18" s="116" t="s">
        <v>88</v>
      </c>
      <c r="B18" s="117" t="s">
        <v>76</v>
      </c>
      <c r="C18" s="118">
        <f t="shared" si="2"/>
        <v>300</v>
      </c>
      <c r="D18" s="118">
        <f t="shared" si="3"/>
        <v>137</v>
      </c>
      <c r="E18" s="118">
        <v>137</v>
      </c>
      <c r="F18" s="118"/>
      <c r="G18" s="118">
        <f t="shared" si="1"/>
        <v>163</v>
      </c>
      <c r="H18" s="118">
        <v>163</v>
      </c>
      <c r="I18" s="118"/>
      <c r="J18" s="118"/>
      <c r="K18" s="131"/>
      <c r="L18" s="8"/>
      <c r="M18" s="14"/>
    </row>
    <row r="19" ht="24" customHeight="1" spans="1:13">
      <c r="A19" s="116" t="s">
        <v>89</v>
      </c>
      <c r="B19" s="117" t="s">
        <v>76</v>
      </c>
      <c r="C19" s="118">
        <f t="shared" si="2"/>
        <v>500</v>
      </c>
      <c r="D19" s="118">
        <f t="shared" si="3"/>
        <v>500</v>
      </c>
      <c r="E19" s="118">
        <v>500</v>
      </c>
      <c r="F19" s="118"/>
      <c r="G19" s="118">
        <f t="shared" si="1"/>
        <v>0</v>
      </c>
      <c r="H19" s="118"/>
      <c r="I19" s="118"/>
      <c r="J19" s="118"/>
      <c r="K19" s="131"/>
      <c r="L19" s="8"/>
      <c r="M19" s="14"/>
    </row>
    <row r="20" ht="24" customHeight="1" spans="1:13">
      <c r="A20" s="116" t="s">
        <v>90</v>
      </c>
      <c r="B20" s="117" t="s">
        <v>76</v>
      </c>
      <c r="C20" s="118">
        <f t="shared" si="2"/>
        <v>50</v>
      </c>
      <c r="D20" s="118">
        <f t="shared" si="3"/>
        <v>14</v>
      </c>
      <c r="E20" s="118">
        <v>14</v>
      </c>
      <c r="F20" s="118"/>
      <c r="G20" s="118">
        <f t="shared" si="1"/>
        <v>36</v>
      </c>
      <c r="H20" s="118">
        <v>36</v>
      </c>
      <c r="I20" s="118"/>
      <c r="J20" s="118"/>
      <c r="K20" s="131"/>
      <c r="L20" s="8"/>
      <c r="M20" s="14"/>
    </row>
    <row r="21" ht="24" customHeight="1" spans="1:13">
      <c r="A21" s="116" t="s">
        <v>91</v>
      </c>
      <c r="B21" s="117" t="s">
        <v>76</v>
      </c>
      <c r="C21" s="118">
        <f t="shared" si="2"/>
        <v>50</v>
      </c>
      <c r="D21" s="118">
        <f t="shared" si="3"/>
        <v>50</v>
      </c>
      <c r="E21" s="118">
        <v>50</v>
      </c>
      <c r="F21" s="118"/>
      <c r="G21" s="118">
        <f t="shared" si="1"/>
        <v>0</v>
      </c>
      <c r="H21" s="118"/>
      <c r="I21" s="118"/>
      <c r="J21" s="118"/>
      <c r="K21" s="131"/>
      <c r="L21" s="8"/>
      <c r="M21" s="14"/>
    </row>
    <row r="22" ht="24" customHeight="1" spans="1:13">
      <c r="A22" s="116" t="s">
        <v>92</v>
      </c>
      <c r="B22" s="117" t="s">
        <v>76</v>
      </c>
      <c r="C22" s="118">
        <f t="shared" si="2"/>
        <v>1370</v>
      </c>
      <c r="D22" s="118">
        <f t="shared" si="3"/>
        <v>0</v>
      </c>
      <c r="E22" s="118"/>
      <c r="F22" s="118"/>
      <c r="G22" s="118">
        <f t="shared" si="1"/>
        <v>1370</v>
      </c>
      <c r="H22" s="118">
        <v>1370</v>
      </c>
      <c r="I22" s="118"/>
      <c r="J22" s="118"/>
      <c r="K22" s="131"/>
      <c r="L22" s="8"/>
      <c r="M22" s="14"/>
    </row>
    <row r="23" ht="24" customHeight="1" spans="1:13">
      <c r="A23" s="116" t="s">
        <v>93</v>
      </c>
      <c r="B23" s="117" t="s">
        <v>76</v>
      </c>
      <c r="C23" s="118">
        <f t="shared" si="2"/>
        <v>250</v>
      </c>
      <c r="D23" s="118">
        <f t="shared" ref="D23:D28" si="4">SUM(E23:F23)</f>
        <v>30</v>
      </c>
      <c r="E23" s="118">
        <v>30</v>
      </c>
      <c r="F23" s="118"/>
      <c r="G23" s="118">
        <f t="shared" si="1"/>
        <v>220</v>
      </c>
      <c r="H23" s="118">
        <v>220</v>
      </c>
      <c r="I23" s="118"/>
      <c r="J23" s="118"/>
      <c r="K23" s="131"/>
      <c r="L23" s="8"/>
      <c r="M23" s="14"/>
    </row>
    <row r="24" ht="24" customHeight="1" spans="1:13">
      <c r="A24" s="116" t="s">
        <v>94</v>
      </c>
      <c r="B24" s="117" t="s">
        <v>76</v>
      </c>
      <c r="C24" s="118">
        <f t="shared" si="2"/>
        <v>6600</v>
      </c>
      <c r="D24" s="118">
        <f t="shared" si="4"/>
        <v>0</v>
      </c>
      <c r="E24" s="118"/>
      <c r="F24" s="118"/>
      <c r="G24" s="118">
        <f t="shared" si="1"/>
        <v>6600</v>
      </c>
      <c r="H24" s="118">
        <v>6600</v>
      </c>
      <c r="I24" s="118"/>
      <c r="J24" s="118"/>
      <c r="K24" s="131"/>
      <c r="L24" s="8"/>
      <c r="M24" s="14"/>
    </row>
    <row r="25" ht="24" customHeight="1" spans="1:13">
      <c r="A25" s="116" t="s">
        <v>95</v>
      </c>
      <c r="B25" s="117" t="s">
        <v>76</v>
      </c>
      <c r="C25" s="118">
        <f t="shared" si="2"/>
        <v>50</v>
      </c>
      <c r="D25" s="118">
        <f t="shared" si="4"/>
        <v>5</v>
      </c>
      <c r="E25" s="118">
        <v>5</v>
      </c>
      <c r="F25" s="118"/>
      <c r="G25" s="118">
        <f t="shared" si="1"/>
        <v>45</v>
      </c>
      <c r="H25" s="118">
        <v>45</v>
      </c>
      <c r="I25" s="118"/>
      <c r="J25" s="118"/>
      <c r="K25" s="131"/>
      <c r="L25" s="8"/>
      <c r="M25" s="14"/>
    </row>
    <row r="26" ht="24" customHeight="1" spans="1:13">
      <c r="A26" s="116" t="s">
        <v>96</v>
      </c>
      <c r="B26" s="117" t="s">
        <v>76</v>
      </c>
      <c r="C26" s="118">
        <f t="shared" si="2"/>
        <v>1000</v>
      </c>
      <c r="D26" s="118">
        <f t="shared" si="4"/>
        <v>60</v>
      </c>
      <c r="E26" s="118">
        <v>60</v>
      </c>
      <c r="F26" s="118"/>
      <c r="G26" s="118">
        <f t="shared" si="1"/>
        <v>940</v>
      </c>
      <c r="H26" s="118">
        <v>940</v>
      </c>
      <c r="I26" s="118"/>
      <c r="J26" s="118"/>
      <c r="K26" s="131"/>
      <c r="L26" s="8"/>
      <c r="M26" s="14"/>
    </row>
    <row r="27" ht="24" customHeight="1" spans="1:13">
      <c r="A27" s="116" t="s">
        <v>97</v>
      </c>
      <c r="B27" s="117" t="s">
        <v>76</v>
      </c>
      <c r="C27" s="118">
        <f t="shared" si="2"/>
        <v>750</v>
      </c>
      <c r="D27" s="118">
        <f t="shared" si="4"/>
        <v>150</v>
      </c>
      <c r="E27" s="118">
        <v>150</v>
      </c>
      <c r="F27" s="118"/>
      <c r="G27" s="118">
        <f t="shared" si="1"/>
        <v>600</v>
      </c>
      <c r="H27" s="118">
        <v>600</v>
      </c>
      <c r="I27" s="118"/>
      <c r="J27" s="118"/>
      <c r="K27" s="131"/>
      <c r="L27" s="8"/>
      <c r="M27" s="14"/>
    </row>
    <row r="28" ht="24" customHeight="1" spans="1:13">
      <c r="A28" s="116" t="s">
        <v>98</v>
      </c>
      <c r="B28" s="117" t="s">
        <v>76</v>
      </c>
      <c r="C28" s="118">
        <f t="shared" si="2"/>
        <v>15000</v>
      </c>
      <c r="D28" s="118">
        <f t="shared" si="4"/>
        <v>75</v>
      </c>
      <c r="E28" s="118">
        <v>75</v>
      </c>
      <c r="F28" s="118"/>
      <c r="G28" s="118">
        <f t="shared" si="1"/>
        <v>14925</v>
      </c>
      <c r="H28" s="118">
        <v>14925</v>
      </c>
      <c r="I28" s="118"/>
      <c r="J28" s="118"/>
      <c r="K28" s="131"/>
      <c r="L28" s="8"/>
      <c r="M28" s="14"/>
    </row>
    <row r="29" ht="24" customHeight="1" spans="1:13">
      <c r="A29" s="116" t="s">
        <v>99</v>
      </c>
      <c r="B29" s="117" t="s">
        <v>76</v>
      </c>
      <c r="C29" s="118">
        <f t="shared" si="2"/>
        <v>6200</v>
      </c>
      <c r="D29" s="118">
        <f t="shared" ref="D29:D43" si="5">SUM(E29:F29)</f>
        <v>0</v>
      </c>
      <c r="E29" s="118"/>
      <c r="F29" s="118"/>
      <c r="G29" s="118">
        <f t="shared" si="1"/>
        <v>6200</v>
      </c>
      <c r="H29" s="118">
        <v>6200</v>
      </c>
      <c r="I29" s="118"/>
      <c r="J29" s="118"/>
      <c r="K29" s="131"/>
      <c r="L29" s="8"/>
      <c r="M29" s="14"/>
    </row>
    <row r="30" ht="24" customHeight="1" spans="1:13">
      <c r="A30" s="116" t="s">
        <v>100</v>
      </c>
      <c r="B30" s="117" t="s">
        <v>76</v>
      </c>
      <c r="C30" s="118">
        <f t="shared" si="2"/>
        <v>4726.7</v>
      </c>
      <c r="D30" s="118">
        <f t="shared" si="5"/>
        <v>0</v>
      </c>
      <c r="E30" s="118"/>
      <c r="F30" s="118"/>
      <c r="G30" s="118">
        <f t="shared" si="1"/>
        <v>4726.7</v>
      </c>
      <c r="H30" s="119">
        <v>4726.7</v>
      </c>
      <c r="I30" s="119"/>
      <c r="J30" s="119"/>
      <c r="K30" s="131"/>
      <c r="L30" s="8"/>
      <c r="M30" s="14"/>
    </row>
    <row r="31" ht="24" customHeight="1" spans="1:13">
      <c r="A31" s="116" t="s">
        <v>101</v>
      </c>
      <c r="B31" s="117" t="s">
        <v>76</v>
      </c>
      <c r="C31" s="118">
        <f t="shared" si="2"/>
        <v>3000</v>
      </c>
      <c r="D31" s="118">
        <f t="shared" si="5"/>
        <v>304</v>
      </c>
      <c r="E31" s="118">
        <v>304</v>
      </c>
      <c r="F31" s="118"/>
      <c r="G31" s="118">
        <f t="shared" si="1"/>
        <v>2696</v>
      </c>
      <c r="H31" s="118">
        <v>2696</v>
      </c>
      <c r="I31" s="118"/>
      <c r="J31" s="118"/>
      <c r="K31" s="131"/>
      <c r="L31" s="8"/>
      <c r="M31" s="14"/>
    </row>
    <row r="32" ht="24" customHeight="1" spans="1:13">
      <c r="A32" s="116" t="s">
        <v>102</v>
      </c>
      <c r="B32" s="117" t="s">
        <v>76</v>
      </c>
      <c r="C32" s="118">
        <f t="shared" si="2"/>
        <v>3700</v>
      </c>
      <c r="D32" s="118">
        <f t="shared" si="5"/>
        <v>400</v>
      </c>
      <c r="E32" s="118">
        <v>400</v>
      </c>
      <c r="F32" s="118"/>
      <c r="G32" s="118">
        <f t="shared" si="1"/>
        <v>3300</v>
      </c>
      <c r="H32" s="118">
        <v>3300</v>
      </c>
      <c r="I32" s="118"/>
      <c r="J32" s="118"/>
      <c r="K32" s="131"/>
      <c r="L32" s="8"/>
      <c r="M32" s="14"/>
    </row>
    <row r="33" ht="24" customHeight="1" spans="1:13">
      <c r="A33" s="116" t="s">
        <v>103</v>
      </c>
      <c r="B33" s="117" t="s">
        <v>76</v>
      </c>
      <c r="C33" s="118">
        <f t="shared" si="2"/>
        <v>500</v>
      </c>
      <c r="D33" s="118">
        <f t="shared" si="5"/>
        <v>0</v>
      </c>
      <c r="E33" s="118"/>
      <c r="F33" s="118"/>
      <c r="G33" s="118">
        <f t="shared" si="1"/>
        <v>500</v>
      </c>
      <c r="H33" s="118">
        <v>500</v>
      </c>
      <c r="I33" s="118"/>
      <c r="J33" s="118"/>
      <c r="K33" s="131"/>
      <c r="L33" s="8"/>
      <c r="M33" s="14"/>
    </row>
    <row r="34" ht="24" customHeight="1" spans="1:13">
      <c r="A34" s="116" t="s">
        <v>104</v>
      </c>
      <c r="B34" s="117" t="s">
        <v>76</v>
      </c>
      <c r="C34" s="118">
        <f t="shared" si="2"/>
        <v>400</v>
      </c>
      <c r="D34" s="118">
        <f t="shared" si="5"/>
        <v>400</v>
      </c>
      <c r="E34" s="118">
        <v>400</v>
      </c>
      <c r="F34" s="118"/>
      <c r="G34" s="118">
        <f t="shared" si="1"/>
        <v>0</v>
      </c>
      <c r="H34" s="118"/>
      <c r="I34" s="118"/>
      <c r="J34" s="118"/>
      <c r="K34" s="131"/>
      <c r="L34" s="8"/>
      <c r="M34" s="14"/>
    </row>
    <row r="35" ht="24" customHeight="1" spans="1:13">
      <c r="A35" s="116" t="s">
        <v>105</v>
      </c>
      <c r="B35" s="117" t="s">
        <v>76</v>
      </c>
      <c r="C35" s="118">
        <f t="shared" si="2"/>
        <v>163</v>
      </c>
      <c r="D35" s="118">
        <f t="shared" si="5"/>
        <v>163</v>
      </c>
      <c r="E35" s="118">
        <v>163</v>
      </c>
      <c r="F35" s="118"/>
      <c r="G35" s="118">
        <f t="shared" si="1"/>
        <v>0</v>
      </c>
      <c r="H35" s="118"/>
      <c r="I35" s="118"/>
      <c r="J35" s="118"/>
      <c r="K35" s="131"/>
      <c r="L35" s="8"/>
      <c r="M35" s="14"/>
    </row>
    <row r="36" ht="24" customHeight="1" spans="1:13">
      <c r="A36" s="116" t="s">
        <v>106</v>
      </c>
      <c r="B36" s="117" t="s">
        <v>76</v>
      </c>
      <c r="C36" s="118">
        <f t="shared" si="2"/>
        <v>300</v>
      </c>
      <c r="D36" s="118">
        <f t="shared" si="5"/>
        <v>0</v>
      </c>
      <c r="E36" s="118"/>
      <c r="F36" s="118"/>
      <c r="G36" s="118">
        <f t="shared" si="1"/>
        <v>300</v>
      </c>
      <c r="H36" s="118">
        <v>300</v>
      </c>
      <c r="I36" s="118"/>
      <c r="J36" s="118"/>
      <c r="K36" s="131"/>
      <c r="L36" s="8"/>
      <c r="M36" s="14"/>
    </row>
    <row r="37" ht="24" customHeight="1" spans="1:13">
      <c r="A37" s="116" t="s">
        <v>107</v>
      </c>
      <c r="B37" s="117" t="s">
        <v>76</v>
      </c>
      <c r="C37" s="118">
        <f t="shared" si="2"/>
        <v>200</v>
      </c>
      <c r="D37" s="118">
        <f t="shared" si="5"/>
        <v>0</v>
      </c>
      <c r="E37" s="118"/>
      <c r="F37" s="118"/>
      <c r="G37" s="118">
        <f t="shared" ref="G37:G56" si="6">SUM(H37:I37)</f>
        <v>200</v>
      </c>
      <c r="H37" s="118">
        <v>200</v>
      </c>
      <c r="I37" s="118"/>
      <c r="J37" s="118"/>
      <c r="K37" s="131"/>
      <c r="L37" s="8"/>
      <c r="M37" s="14"/>
    </row>
    <row r="38" ht="24" customHeight="1" spans="1:13">
      <c r="A38" s="116" t="s">
        <v>108</v>
      </c>
      <c r="B38" s="117" t="s">
        <v>76</v>
      </c>
      <c r="C38" s="118">
        <f t="shared" ref="C38:C56" si="7">D38+G38</f>
        <v>500</v>
      </c>
      <c r="D38" s="118">
        <f t="shared" si="5"/>
        <v>500</v>
      </c>
      <c r="E38" s="118">
        <v>500</v>
      </c>
      <c r="F38" s="118"/>
      <c r="G38" s="118">
        <f t="shared" si="6"/>
        <v>0</v>
      </c>
      <c r="H38" s="118"/>
      <c r="I38" s="118"/>
      <c r="J38" s="118"/>
      <c r="K38" s="131"/>
      <c r="L38" s="8"/>
      <c r="M38" s="14"/>
    </row>
    <row r="39" ht="24" customHeight="1" spans="1:13">
      <c r="A39" s="116" t="s">
        <v>109</v>
      </c>
      <c r="B39" s="117" t="s">
        <v>76</v>
      </c>
      <c r="C39" s="118">
        <f t="shared" si="7"/>
        <v>2463</v>
      </c>
      <c r="D39" s="118">
        <f t="shared" si="5"/>
        <v>0</v>
      </c>
      <c r="E39" s="118"/>
      <c r="F39" s="118"/>
      <c r="G39" s="118">
        <f t="shared" si="6"/>
        <v>2463</v>
      </c>
      <c r="H39" s="119">
        <v>2463</v>
      </c>
      <c r="I39" s="119"/>
      <c r="J39" s="119"/>
      <c r="K39" s="131"/>
      <c r="L39" s="8"/>
      <c r="M39" s="14"/>
    </row>
    <row r="40" ht="24" customHeight="1" spans="1:13">
      <c r="A40" s="120" t="s">
        <v>110</v>
      </c>
      <c r="B40" s="117" t="s">
        <v>111</v>
      </c>
      <c r="C40" s="118">
        <f t="shared" si="7"/>
        <v>58914.91</v>
      </c>
      <c r="D40" s="118">
        <f t="shared" si="5"/>
        <v>0</v>
      </c>
      <c r="E40" s="118"/>
      <c r="F40" s="118"/>
      <c r="G40" s="118">
        <f t="shared" si="6"/>
        <v>58914.91</v>
      </c>
      <c r="H40" s="119">
        <v>48000</v>
      </c>
      <c r="I40" s="118">
        <v>10914.91</v>
      </c>
      <c r="J40" s="118"/>
      <c r="K40" s="131"/>
      <c r="L40" s="8"/>
      <c r="M40" s="14"/>
    </row>
    <row r="41" ht="24" customHeight="1" spans="1:13">
      <c r="A41" s="120" t="s">
        <v>112</v>
      </c>
      <c r="B41" s="117" t="s">
        <v>111</v>
      </c>
      <c r="C41" s="118">
        <f t="shared" si="7"/>
        <v>150</v>
      </c>
      <c r="D41" s="118">
        <f t="shared" si="5"/>
        <v>25</v>
      </c>
      <c r="E41" s="118">
        <v>25</v>
      </c>
      <c r="F41" s="118"/>
      <c r="G41" s="118">
        <f t="shared" si="6"/>
        <v>125</v>
      </c>
      <c r="H41" s="118">
        <v>125</v>
      </c>
      <c r="I41" s="118"/>
      <c r="J41" s="118"/>
      <c r="K41" s="131"/>
      <c r="L41" s="8"/>
      <c r="M41" s="14"/>
    </row>
    <row r="42" ht="24" customHeight="1" spans="1:13">
      <c r="A42" s="120" t="s">
        <v>113</v>
      </c>
      <c r="B42" s="117" t="s">
        <v>111</v>
      </c>
      <c r="C42" s="118">
        <f t="shared" si="7"/>
        <v>100</v>
      </c>
      <c r="D42" s="118">
        <f t="shared" si="5"/>
        <v>100</v>
      </c>
      <c r="E42" s="118">
        <v>100</v>
      </c>
      <c r="F42" s="118"/>
      <c r="G42" s="118">
        <f t="shared" si="6"/>
        <v>0</v>
      </c>
      <c r="H42" s="118"/>
      <c r="I42" s="118"/>
      <c r="J42" s="118"/>
      <c r="K42" s="131"/>
      <c r="L42" s="8"/>
      <c r="M42" s="14"/>
    </row>
    <row r="43" ht="24" customHeight="1" spans="1:13">
      <c r="A43" s="120" t="s">
        <v>114</v>
      </c>
      <c r="B43" s="117" t="s">
        <v>111</v>
      </c>
      <c r="C43" s="118">
        <f t="shared" si="7"/>
        <v>400</v>
      </c>
      <c r="D43" s="118">
        <f t="shared" si="5"/>
        <v>0</v>
      </c>
      <c r="E43" s="118"/>
      <c r="F43" s="118"/>
      <c r="G43" s="118">
        <f t="shared" si="6"/>
        <v>400</v>
      </c>
      <c r="H43" s="118">
        <v>400</v>
      </c>
      <c r="I43" s="118"/>
      <c r="J43" s="118"/>
      <c r="K43" s="131"/>
      <c r="L43" s="8"/>
      <c r="M43" s="14"/>
    </row>
    <row r="44" ht="24" customHeight="1" spans="1:13">
      <c r="A44" s="120" t="s">
        <v>115</v>
      </c>
      <c r="B44" s="117" t="s">
        <v>111</v>
      </c>
      <c r="C44" s="118">
        <f t="shared" si="7"/>
        <v>300</v>
      </c>
      <c r="D44" s="118">
        <f t="shared" ref="D44:D50" si="8">SUM(E44:F44)</f>
        <v>300</v>
      </c>
      <c r="E44" s="118">
        <v>300</v>
      </c>
      <c r="F44" s="118"/>
      <c r="G44" s="118">
        <f t="shared" si="6"/>
        <v>0</v>
      </c>
      <c r="H44" s="118"/>
      <c r="I44" s="118"/>
      <c r="J44" s="118"/>
      <c r="K44" s="131"/>
      <c r="L44" s="8"/>
      <c r="M44" s="14"/>
    </row>
    <row r="45" ht="24" customHeight="1" spans="1:13">
      <c r="A45" s="120" t="s">
        <v>116</v>
      </c>
      <c r="B45" s="117" t="s">
        <v>111</v>
      </c>
      <c r="C45" s="121">
        <f t="shared" si="7"/>
        <v>9400</v>
      </c>
      <c r="D45" s="118">
        <f t="shared" si="8"/>
        <v>700</v>
      </c>
      <c r="E45" s="118">
        <v>700</v>
      </c>
      <c r="F45" s="118"/>
      <c r="G45" s="118">
        <f t="shared" si="6"/>
        <v>8700</v>
      </c>
      <c r="H45" s="118">
        <v>8700</v>
      </c>
      <c r="I45" s="118"/>
      <c r="J45" s="118"/>
      <c r="K45" s="131"/>
      <c r="L45" s="8"/>
      <c r="M45" s="14"/>
    </row>
    <row r="46" ht="24" customHeight="1" spans="1:13">
      <c r="A46" s="120" t="s">
        <v>117</v>
      </c>
      <c r="B46" s="117" t="s">
        <v>111</v>
      </c>
      <c r="C46" s="118">
        <f t="shared" si="7"/>
        <v>50</v>
      </c>
      <c r="D46" s="118">
        <f t="shared" si="8"/>
        <v>50</v>
      </c>
      <c r="E46" s="118">
        <v>50</v>
      </c>
      <c r="F46" s="118"/>
      <c r="G46" s="118">
        <f t="shared" si="6"/>
        <v>0</v>
      </c>
      <c r="H46" s="118"/>
      <c r="I46" s="118"/>
      <c r="J46" s="118"/>
      <c r="K46" s="131"/>
      <c r="L46" s="8"/>
      <c r="M46" s="14"/>
    </row>
    <row r="47" ht="24" customHeight="1" spans="1:13">
      <c r="A47" s="120" t="s">
        <v>118</v>
      </c>
      <c r="B47" s="117" t="s">
        <v>111</v>
      </c>
      <c r="C47" s="118">
        <f t="shared" si="7"/>
        <v>100</v>
      </c>
      <c r="D47" s="118">
        <f t="shared" si="8"/>
        <v>0</v>
      </c>
      <c r="E47" s="118"/>
      <c r="F47" s="118"/>
      <c r="G47" s="118">
        <f t="shared" si="6"/>
        <v>100</v>
      </c>
      <c r="H47" s="118">
        <v>100</v>
      </c>
      <c r="I47" s="118"/>
      <c r="J47" s="118"/>
      <c r="K47" s="131"/>
      <c r="L47" s="8"/>
      <c r="M47" s="14"/>
    </row>
    <row r="48" ht="24" customHeight="1" spans="1:13">
      <c r="A48" s="120" t="s">
        <v>119</v>
      </c>
      <c r="B48" s="117" t="s">
        <v>111</v>
      </c>
      <c r="C48" s="118">
        <f t="shared" si="7"/>
        <v>400</v>
      </c>
      <c r="D48" s="118">
        <f t="shared" si="8"/>
        <v>350</v>
      </c>
      <c r="E48" s="118">
        <v>350</v>
      </c>
      <c r="F48" s="118"/>
      <c r="G48" s="118">
        <f t="shared" si="6"/>
        <v>50</v>
      </c>
      <c r="H48" s="118">
        <v>50</v>
      </c>
      <c r="I48" s="118"/>
      <c r="J48" s="118"/>
      <c r="K48" s="131"/>
      <c r="L48" s="8"/>
      <c r="M48" s="14"/>
    </row>
    <row r="49" ht="24" customHeight="1" spans="1:13">
      <c r="A49" s="120" t="s">
        <v>120</v>
      </c>
      <c r="B49" s="117" t="s">
        <v>111</v>
      </c>
      <c r="C49" s="118">
        <f t="shared" si="7"/>
        <v>50</v>
      </c>
      <c r="D49" s="118">
        <f t="shared" si="8"/>
        <v>50</v>
      </c>
      <c r="E49" s="118">
        <v>50</v>
      </c>
      <c r="F49" s="118"/>
      <c r="G49" s="118">
        <f t="shared" si="6"/>
        <v>0</v>
      </c>
      <c r="H49" s="118"/>
      <c r="I49" s="118"/>
      <c r="J49" s="118"/>
      <c r="K49" s="131"/>
      <c r="L49" s="8"/>
      <c r="M49" s="14"/>
    </row>
    <row r="50" ht="24" customHeight="1" spans="1:13">
      <c r="A50" s="120" t="s">
        <v>121</v>
      </c>
      <c r="B50" s="117" t="s">
        <v>111</v>
      </c>
      <c r="C50" s="118">
        <f t="shared" si="7"/>
        <v>100</v>
      </c>
      <c r="D50" s="118">
        <f t="shared" si="8"/>
        <v>100</v>
      </c>
      <c r="E50" s="118">
        <v>100</v>
      </c>
      <c r="F50" s="118"/>
      <c r="G50" s="118">
        <f t="shared" si="6"/>
        <v>0</v>
      </c>
      <c r="H50" s="118"/>
      <c r="I50" s="118"/>
      <c r="J50" s="118"/>
      <c r="K50" s="131"/>
      <c r="L50" s="8"/>
      <c r="M50" s="14"/>
    </row>
    <row r="51" ht="24" customHeight="1" spans="1:13">
      <c r="A51" s="120" t="s">
        <v>122</v>
      </c>
      <c r="B51" s="117" t="s">
        <v>111</v>
      </c>
      <c r="C51" s="118">
        <f t="shared" si="7"/>
        <v>500</v>
      </c>
      <c r="D51" s="118">
        <f t="shared" ref="D51:D56" si="9">SUM(E51:F51)</f>
        <v>0</v>
      </c>
      <c r="E51" s="118"/>
      <c r="F51" s="118"/>
      <c r="G51" s="118">
        <f t="shared" si="6"/>
        <v>500</v>
      </c>
      <c r="H51" s="118">
        <v>500</v>
      </c>
      <c r="I51" s="118"/>
      <c r="J51" s="118"/>
      <c r="K51" s="131"/>
      <c r="L51" s="8"/>
      <c r="M51" s="14"/>
    </row>
    <row r="52" ht="24" customHeight="1" spans="1:13">
      <c r="A52" s="120" t="s">
        <v>123</v>
      </c>
      <c r="B52" s="117" t="s">
        <v>111</v>
      </c>
      <c r="C52" s="118">
        <f t="shared" si="7"/>
        <v>150</v>
      </c>
      <c r="D52" s="118">
        <f t="shared" si="9"/>
        <v>25</v>
      </c>
      <c r="E52" s="118">
        <v>25</v>
      </c>
      <c r="F52" s="118"/>
      <c r="G52" s="118">
        <f t="shared" si="6"/>
        <v>125</v>
      </c>
      <c r="H52" s="118">
        <v>125</v>
      </c>
      <c r="I52" s="118"/>
      <c r="J52" s="118"/>
      <c r="K52" s="131"/>
      <c r="L52" s="8"/>
      <c r="M52" s="14"/>
    </row>
    <row r="53" ht="24" customHeight="1" spans="1:13">
      <c r="A53" s="120" t="s">
        <v>124</v>
      </c>
      <c r="B53" s="117" t="s">
        <v>111</v>
      </c>
      <c r="C53" s="118">
        <f t="shared" si="7"/>
        <v>200</v>
      </c>
      <c r="D53" s="118">
        <f t="shared" si="9"/>
        <v>70</v>
      </c>
      <c r="E53" s="118">
        <v>70</v>
      </c>
      <c r="F53" s="118"/>
      <c r="G53" s="118">
        <f t="shared" si="6"/>
        <v>130</v>
      </c>
      <c r="H53" s="118">
        <v>130</v>
      </c>
      <c r="I53" s="118"/>
      <c r="J53" s="118"/>
      <c r="K53" s="131"/>
      <c r="L53" s="8"/>
      <c r="M53" s="14"/>
    </row>
    <row r="54" ht="24" customHeight="1" spans="1:13">
      <c r="A54" s="120" t="s">
        <v>125</v>
      </c>
      <c r="B54" s="117" t="s">
        <v>76</v>
      </c>
      <c r="C54" s="118">
        <f t="shared" si="7"/>
        <v>1079.8</v>
      </c>
      <c r="D54" s="118">
        <f t="shared" si="9"/>
        <v>1079.8</v>
      </c>
      <c r="E54" s="118"/>
      <c r="F54" s="118">
        <v>1079.8</v>
      </c>
      <c r="G54" s="118">
        <f t="shared" si="6"/>
        <v>0</v>
      </c>
      <c r="H54" s="118"/>
      <c r="I54" s="118"/>
      <c r="J54" s="118"/>
      <c r="K54" s="131"/>
      <c r="L54" s="8"/>
      <c r="M54" s="14"/>
    </row>
    <row r="55" ht="24" customHeight="1" spans="1:13">
      <c r="A55" s="120" t="s">
        <v>126</v>
      </c>
      <c r="B55" s="117" t="s">
        <v>76</v>
      </c>
      <c r="C55" s="118">
        <f t="shared" si="7"/>
        <v>5000</v>
      </c>
      <c r="D55" s="118">
        <f t="shared" si="9"/>
        <v>0</v>
      </c>
      <c r="E55" s="118"/>
      <c r="F55" s="118"/>
      <c r="G55" s="118">
        <f t="shared" si="6"/>
        <v>5000</v>
      </c>
      <c r="H55" s="118"/>
      <c r="I55" s="118">
        <v>5000</v>
      </c>
      <c r="J55" s="118"/>
      <c r="K55" s="131"/>
      <c r="L55" s="8"/>
      <c r="M55" s="14"/>
    </row>
    <row r="56" ht="24" customHeight="1" spans="1:13">
      <c r="A56" s="122" t="s">
        <v>127</v>
      </c>
      <c r="B56" s="123" t="s">
        <v>76</v>
      </c>
      <c r="C56" s="124">
        <f t="shared" si="7"/>
        <v>3067</v>
      </c>
      <c r="D56" s="124">
        <f t="shared" si="9"/>
        <v>3067</v>
      </c>
      <c r="E56" s="124"/>
      <c r="F56" s="124">
        <v>3067</v>
      </c>
      <c r="G56" s="124">
        <f t="shared" si="6"/>
        <v>0</v>
      </c>
      <c r="H56" s="124"/>
      <c r="I56" s="124"/>
      <c r="J56" s="124"/>
      <c r="K56" s="133"/>
      <c r="L56" s="12"/>
      <c r="M56" s="15"/>
    </row>
    <row r="59" spans="3:3">
      <c r="C59" s="125"/>
    </row>
  </sheetData>
  <mergeCells count="14">
    <mergeCell ref="A1:M1"/>
    <mergeCell ref="C2:I2"/>
    <mergeCell ref="J2:L2"/>
    <mergeCell ref="D3:F3"/>
    <mergeCell ref="G3:I3"/>
    <mergeCell ref="A5:B5"/>
    <mergeCell ref="A2:A4"/>
    <mergeCell ref="B2:B4"/>
    <mergeCell ref="C3:C4"/>
    <mergeCell ref="J3:J4"/>
    <mergeCell ref="K3:K4"/>
    <mergeCell ref="L3:L4"/>
    <mergeCell ref="M2:M4"/>
    <mergeCell ref="N2:N4"/>
  </mergeCells>
  <pageMargins left="0.699305555555556" right="0.699305555555556"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72"/>
  <sheetViews>
    <sheetView topLeftCell="A7" workbookViewId="0">
      <selection activeCell="C14" sqref="C14"/>
    </sheetView>
  </sheetViews>
  <sheetFormatPr defaultColWidth="9" defaultRowHeight="14.4"/>
  <cols>
    <col min="1" max="1" width="36" customWidth="1"/>
    <col min="2" max="2" width="16" style="47" customWidth="1"/>
    <col min="3" max="3" width="11.75" customWidth="1"/>
    <col min="4" max="4" width="14.1296296296296" customWidth="1"/>
    <col min="5" max="5" width="16.3796296296296" customWidth="1"/>
    <col min="6" max="6" width="12" customWidth="1"/>
    <col min="7" max="7" width="12.75" customWidth="1"/>
    <col min="8" max="8" width="14.8796296296296" customWidth="1"/>
    <col min="9" max="9" width="15" style="48" customWidth="1"/>
  </cols>
  <sheetData>
    <row r="2" ht="21.6" spans="1:9">
      <c r="A2" s="32" t="s">
        <v>75</v>
      </c>
      <c r="B2" s="49">
        <v>4106</v>
      </c>
      <c r="E2" s="50" t="s">
        <v>75</v>
      </c>
      <c r="F2" s="50" t="s">
        <v>128</v>
      </c>
      <c r="G2" s="51"/>
      <c r="H2" s="51"/>
      <c r="I2" s="83">
        <v>4106</v>
      </c>
    </row>
    <row r="3" ht="21.6" spans="1:9">
      <c r="A3" s="32" t="s">
        <v>77</v>
      </c>
      <c r="B3" s="49">
        <v>1000</v>
      </c>
      <c r="E3" s="52" t="s">
        <v>129</v>
      </c>
      <c r="F3" s="50" t="s">
        <v>130</v>
      </c>
      <c r="G3" s="51"/>
      <c r="H3" s="51"/>
      <c r="I3" s="83">
        <v>1000</v>
      </c>
    </row>
    <row r="4" ht="21.6" spans="1:9">
      <c r="A4" s="32" t="s">
        <v>78</v>
      </c>
      <c r="B4" s="49">
        <v>24000</v>
      </c>
      <c r="E4" s="52" t="s">
        <v>131</v>
      </c>
      <c r="F4" s="50" t="s">
        <v>132</v>
      </c>
      <c r="G4" s="51"/>
      <c r="H4" s="51"/>
      <c r="I4" s="83">
        <v>16000</v>
      </c>
    </row>
    <row r="5" ht="31.5" customHeight="1" spans="1:9">
      <c r="A5" s="32" t="s">
        <v>79</v>
      </c>
      <c r="B5" s="49">
        <v>17751</v>
      </c>
      <c r="E5" s="52" t="s">
        <v>133</v>
      </c>
      <c r="F5" s="53" t="s">
        <v>134</v>
      </c>
      <c r="G5" s="54"/>
      <c r="H5" s="54"/>
      <c r="I5" s="84">
        <v>8000</v>
      </c>
    </row>
    <row r="6" ht="21.6" spans="1:9">
      <c r="A6" s="32" t="s">
        <v>80</v>
      </c>
      <c r="B6" s="49">
        <v>34</v>
      </c>
      <c r="E6" s="52" t="s">
        <v>135</v>
      </c>
      <c r="F6" s="50" t="s">
        <v>136</v>
      </c>
      <c r="G6" s="51"/>
      <c r="H6" s="51"/>
      <c r="I6" s="83">
        <v>17751</v>
      </c>
    </row>
    <row r="7" ht="21.6" spans="1:9">
      <c r="A7" s="55" t="s">
        <v>81</v>
      </c>
      <c r="B7" s="49">
        <v>100</v>
      </c>
      <c r="E7" s="50" t="s">
        <v>137</v>
      </c>
      <c r="F7" s="50" t="s">
        <v>138</v>
      </c>
      <c r="G7" s="51"/>
      <c r="H7" s="51"/>
      <c r="I7" s="83">
        <v>34</v>
      </c>
    </row>
    <row r="8" ht="24.75" customHeight="1" spans="1:9">
      <c r="A8" s="32" t="s">
        <v>82</v>
      </c>
      <c r="B8" s="49">
        <v>68640</v>
      </c>
      <c r="E8" s="56" t="s">
        <v>139</v>
      </c>
      <c r="F8" s="57" t="s">
        <v>140</v>
      </c>
      <c r="G8" s="58"/>
      <c r="H8" s="58"/>
      <c r="I8" s="81">
        <v>500</v>
      </c>
    </row>
    <row r="9" ht="18.75" customHeight="1" spans="1:9">
      <c r="A9" s="32" t="s">
        <v>83</v>
      </c>
      <c r="B9" s="49">
        <v>500</v>
      </c>
      <c r="E9" s="52" t="s">
        <v>69</v>
      </c>
      <c r="F9" s="52"/>
      <c r="G9" s="59"/>
      <c r="H9" s="59"/>
      <c r="I9" s="85">
        <v>68640</v>
      </c>
    </row>
    <row r="10" ht="21.6" spans="1:9">
      <c r="A10" s="32" t="s">
        <v>84</v>
      </c>
      <c r="B10" s="49">
        <v>200</v>
      </c>
      <c r="E10" s="52" t="s">
        <v>141</v>
      </c>
      <c r="F10" s="50" t="s">
        <v>130</v>
      </c>
      <c r="G10" s="51"/>
      <c r="H10" s="51"/>
      <c r="I10" s="86"/>
    </row>
    <row r="11" ht="21.6" spans="1:9">
      <c r="A11" s="32" t="s">
        <v>85</v>
      </c>
      <c r="B11" s="49">
        <v>400</v>
      </c>
      <c r="E11" s="52" t="s">
        <v>141</v>
      </c>
      <c r="F11" s="50" t="s">
        <v>142</v>
      </c>
      <c r="G11" s="51"/>
      <c r="H11" s="51"/>
      <c r="I11" s="83"/>
    </row>
    <row r="12" ht="21.6" spans="1:9">
      <c r="A12" s="32" t="s">
        <v>86</v>
      </c>
      <c r="B12" s="49">
        <v>500</v>
      </c>
      <c r="E12" s="52" t="s">
        <v>143</v>
      </c>
      <c r="F12" s="50" t="s">
        <v>144</v>
      </c>
      <c r="G12" s="51"/>
      <c r="H12" s="51"/>
      <c r="I12" s="83">
        <v>500</v>
      </c>
    </row>
    <row r="13" ht="21.6" spans="1:9">
      <c r="A13" s="32" t="s">
        <v>87</v>
      </c>
      <c r="B13" s="49">
        <v>4500</v>
      </c>
      <c r="E13" s="52" t="s">
        <v>145</v>
      </c>
      <c r="F13" s="50" t="s">
        <v>146</v>
      </c>
      <c r="G13" s="51"/>
      <c r="H13" s="51"/>
      <c r="I13" s="83">
        <v>200</v>
      </c>
    </row>
    <row r="14" ht="21.6" spans="1:9">
      <c r="A14" s="32" t="s">
        <v>88</v>
      </c>
      <c r="B14" s="49">
        <v>300</v>
      </c>
      <c r="E14" s="52" t="s">
        <v>147</v>
      </c>
      <c r="F14" s="50" t="s">
        <v>148</v>
      </c>
      <c r="G14" s="51"/>
      <c r="H14" s="51"/>
      <c r="I14" s="83">
        <v>400</v>
      </c>
    </row>
    <row r="15" ht="21.6" spans="1:9">
      <c r="A15" s="32" t="s">
        <v>89</v>
      </c>
      <c r="B15" s="49">
        <v>500</v>
      </c>
      <c r="E15" s="52" t="s">
        <v>149</v>
      </c>
      <c r="F15" s="50" t="s">
        <v>150</v>
      </c>
      <c r="G15" s="51"/>
      <c r="H15" s="51"/>
      <c r="I15" s="83">
        <v>500</v>
      </c>
    </row>
    <row r="16" ht="21.6" spans="1:9">
      <c r="A16" s="32" t="s">
        <v>90</v>
      </c>
      <c r="B16" s="49">
        <v>50</v>
      </c>
      <c r="E16" s="52" t="s">
        <v>151</v>
      </c>
      <c r="F16" s="50" t="s">
        <v>152</v>
      </c>
      <c r="G16" s="51"/>
      <c r="H16" s="51"/>
      <c r="I16" s="83">
        <v>4500</v>
      </c>
    </row>
    <row r="17" ht="21.6" spans="1:9">
      <c r="A17" s="32" t="s">
        <v>91</v>
      </c>
      <c r="B17" s="49">
        <v>50</v>
      </c>
      <c r="E17" s="52" t="s">
        <v>153</v>
      </c>
      <c r="F17" s="50" t="s">
        <v>154</v>
      </c>
      <c r="G17" s="51"/>
      <c r="H17" s="51"/>
      <c r="I17" s="83">
        <v>300</v>
      </c>
    </row>
    <row r="18" ht="24" spans="1:9">
      <c r="A18" s="32" t="s">
        <v>92</v>
      </c>
      <c r="B18" s="49">
        <v>1370</v>
      </c>
      <c r="E18" s="60" t="s">
        <v>155</v>
      </c>
      <c r="F18" s="53" t="s">
        <v>156</v>
      </c>
      <c r="G18" s="54"/>
      <c r="H18" s="54"/>
      <c r="I18" s="84">
        <v>500</v>
      </c>
    </row>
    <row r="19" ht="24" spans="1:9">
      <c r="A19" s="32" t="s">
        <v>93</v>
      </c>
      <c r="B19" s="49">
        <v>250</v>
      </c>
      <c r="E19" s="57" t="s">
        <v>157</v>
      </c>
      <c r="F19" s="61" t="s">
        <v>158</v>
      </c>
      <c r="G19" s="58"/>
      <c r="H19" s="58">
        <v>-130</v>
      </c>
      <c r="I19" s="81">
        <v>400</v>
      </c>
    </row>
    <row r="20" ht="21.6" spans="1:9">
      <c r="A20" s="62" t="s">
        <v>94</v>
      </c>
      <c r="B20" s="49">
        <v>6600</v>
      </c>
      <c r="E20" s="52" t="s">
        <v>159</v>
      </c>
      <c r="F20" s="50" t="s">
        <v>160</v>
      </c>
      <c r="G20" s="51"/>
      <c r="H20" s="51"/>
      <c r="I20" s="83">
        <v>50</v>
      </c>
    </row>
    <row r="21" ht="21.6" spans="1:9">
      <c r="A21" s="32" t="s">
        <v>95</v>
      </c>
      <c r="B21" s="49">
        <v>50</v>
      </c>
      <c r="E21" s="52" t="s">
        <v>91</v>
      </c>
      <c r="F21" s="50" t="s">
        <v>161</v>
      </c>
      <c r="G21" s="51"/>
      <c r="H21" s="51"/>
      <c r="I21" s="83">
        <v>50</v>
      </c>
    </row>
    <row r="22" ht="21.6" spans="1:9">
      <c r="A22" s="32" t="s">
        <v>96</v>
      </c>
      <c r="B22" s="49">
        <v>1000</v>
      </c>
      <c r="E22" s="52" t="s">
        <v>162</v>
      </c>
      <c r="F22" s="50" t="s">
        <v>163</v>
      </c>
      <c r="G22" s="51"/>
      <c r="H22" s="51"/>
      <c r="I22" s="83">
        <v>1370</v>
      </c>
    </row>
    <row r="23" ht="21.6" spans="1:9">
      <c r="A23" s="32" t="s">
        <v>97</v>
      </c>
      <c r="B23" s="49">
        <v>750</v>
      </c>
      <c r="E23" s="52" t="s">
        <v>164</v>
      </c>
      <c r="F23" s="50" t="s">
        <v>165</v>
      </c>
      <c r="G23" s="51"/>
      <c r="H23" s="51"/>
      <c r="I23" s="87">
        <v>250</v>
      </c>
    </row>
    <row r="24" ht="21.6" spans="1:9">
      <c r="A24" s="32" t="s">
        <v>98</v>
      </c>
      <c r="B24" s="49">
        <v>15000</v>
      </c>
      <c r="E24" s="52" t="s">
        <v>166</v>
      </c>
      <c r="F24" s="50" t="s">
        <v>167</v>
      </c>
      <c r="G24" s="51"/>
      <c r="H24" s="51"/>
      <c r="I24" s="88"/>
    </row>
    <row r="25" ht="21.6" spans="1:9">
      <c r="A25" s="32" t="s">
        <v>99</v>
      </c>
      <c r="B25" s="49">
        <v>6200</v>
      </c>
      <c r="E25" s="63" t="s">
        <v>168</v>
      </c>
      <c r="F25" s="64" t="s">
        <v>169</v>
      </c>
      <c r="G25" s="65"/>
      <c r="H25" s="65"/>
      <c r="I25" s="89">
        <v>16000</v>
      </c>
    </row>
    <row r="26" ht="21.6" spans="1:9">
      <c r="A26" s="32" t="s">
        <v>100</v>
      </c>
      <c r="B26" s="49">
        <v>4726.7</v>
      </c>
      <c r="E26" s="56" t="s">
        <v>170</v>
      </c>
      <c r="F26" s="57" t="s">
        <v>171</v>
      </c>
      <c r="G26" s="58"/>
      <c r="H26" s="58"/>
      <c r="I26" s="90"/>
    </row>
    <row r="27" ht="21.6" spans="1:9">
      <c r="A27" s="32" t="s">
        <v>101</v>
      </c>
      <c r="B27" s="49">
        <v>3000</v>
      </c>
      <c r="E27" s="56" t="s">
        <v>172</v>
      </c>
      <c r="F27" s="57" t="s">
        <v>173</v>
      </c>
      <c r="G27" s="58"/>
      <c r="H27" s="58"/>
      <c r="I27" s="90"/>
    </row>
    <row r="28" ht="21.6" spans="1:9">
      <c r="A28" s="32" t="s">
        <v>102</v>
      </c>
      <c r="B28" s="49">
        <v>3700</v>
      </c>
      <c r="E28" s="56" t="s">
        <v>174</v>
      </c>
      <c r="F28" s="57" t="s">
        <v>175</v>
      </c>
      <c r="G28" s="58"/>
      <c r="H28" s="58"/>
      <c r="I28" s="91"/>
    </row>
    <row r="29" ht="21.6" spans="1:9">
      <c r="A29" s="62" t="s">
        <v>103</v>
      </c>
      <c r="B29" s="49">
        <v>500</v>
      </c>
      <c r="E29" s="52" t="s">
        <v>95</v>
      </c>
      <c r="F29" s="50" t="s">
        <v>176</v>
      </c>
      <c r="G29" s="51"/>
      <c r="H29" s="51"/>
      <c r="I29" s="83">
        <v>50</v>
      </c>
    </row>
    <row r="30" ht="21.6" spans="1:9">
      <c r="A30" s="32" t="s">
        <v>104</v>
      </c>
      <c r="B30" s="49">
        <v>400</v>
      </c>
      <c r="E30" s="52" t="s">
        <v>177</v>
      </c>
      <c r="F30" s="50" t="s">
        <v>178</v>
      </c>
      <c r="G30" s="51"/>
      <c r="H30" s="51"/>
      <c r="I30" s="83">
        <v>1000</v>
      </c>
    </row>
    <row r="31" ht="21.6" spans="1:9">
      <c r="A31" s="32" t="s">
        <v>105</v>
      </c>
      <c r="B31" s="49">
        <v>163</v>
      </c>
      <c r="E31" s="52" t="s">
        <v>179</v>
      </c>
      <c r="F31" s="50" t="s">
        <v>180</v>
      </c>
      <c r="G31" s="51"/>
      <c r="H31" s="51"/>
      <c r="I31" s="83">
        <v>750</v>
      </c>
    </row>
    <row r="32" ht="21.6" spans="1:9">
      <c r="A32" s="32" t="s">
        <v>106</v>
      </c>
      <c r="B32" s="49">
        <v>300</v>
      </c>
      <c r="E32" s="52" t="s">
        <v>181</v>
      </c>
      <c r="F32" s="50" t="s">
        <v>182</v>
      </c>
      <c r="G32" s="51"/>
      <c r="H32" s="51"/>
      <c r="I32" s="83">
        <v>15000</v>
      </c>
    </row>
    <row r="33" ht="21.6" spans="1:9">
      <c r="A33" s="32" t="s">
        <v>107</v>
      </c>
      <c r="B33" s="49">
        <v>200</v>
      </c>
      <c r="E33" s="66" t="s">
        <v>183</v>
      </c>
      <c r="F33" s="50" t="s">
        <v>142</v>
      </c>
      <c r="G33" s="51"/>
      <c r="H33" s="51"/>
      <c r="I33" s="83">
        <v>6200</v>
      </c>
    </row>
    <row r="34" ht="24" spans="1:9">
      <c r="A34" s="32" t="s">
        <v>108</v>
      </c>
      <c r="B34" s="49">
        <v>500</v>
      </c>
      <c r="E34" s="67" t="s">
        <v>184</v>
      </c>
      <c r="F34" s="53" t="s">
        <v>185</v>
      </c>
      <c r="G34" s="54"/>
      <c r="H34" s="54"/>
      <c r="I34" s="84">
        <v>4726.7</v>
      </c>
    </row>
    <row r="35" ht="21.6" spans="1:9">
      <c r="A35" s="32" t="s">
        <v>109</v>
      </c>
      <c r="B35" s="49">
        <v>2463</v>
      </c>
      <c r="E35" s="52" t="s">
        <v>186</v>
      </c>
      <c r="F35" s="50" t="s">
        <v>187</v>
      </c>
      <c r="G35" s="51"/>
      <c r="H35" s="51"/>
      <c r="I35" s="85">
        <v>3000</v>
      </c>
    </row>
    <row r="36" ht="21.6" spans="1:9">
      <c r="A36" s="68" t="s">
        <v>110</v>
      </c>
      <c r="B36" s="49">
        <v>58914.91</v>
      </c>
      <c r="E36" s="69" t="s">
        <v>188</v>
      </c>
      <c r="F36" s="50"/>
      <c r="G36" s="51"/>
      <c r="H36" s="51"/>
      <c r="I36" s="83"/>
    </row>
    <row r="37" ht="21.6" spans="1:9">
      <c r="A37" s="32" t="s">
        <v>112</v>
      </c>
      <c r="B37" s="49">
        <v>150</v>
      </c>
      <c r="E37" s="52" t="s">
        <v>189</v>
      </c>
      <c r="F37" s="50" t="s">
        <v>190</v>
      </c>
      <c r="G37" s="51"/>
      <c r="H37" s="51"/>
      <c r="I37" s="83">
        <v>3700</v>
      </c>
    </row>
    <row r="38" ht="21.6" spans="1:9">
      <c r="A38" s="32" t="s">
        <v>113</v>
      </c>
      <c r="B38" s="49">
        <v>100</v>
      </c>
      <c r="D38" s="70"/>
      <c r="E38" s="71" t="s">
        <v>191</v>
      </c>
      <c r="F38" s="69" t="s">
        <v>192</v>
      </c>
      <c r="G38" s="72"/>
      <c r="H38" s="72"/>
      <c r="I38" s="83">
        <v>700</v>
      </c>
    </row>
    <row r="39" ht="21.6" spans="1:9">
      <c r="A39" s="62" t="s">
        <v>114</v>
      </c>
      <c r="B39" s="49">
        <v>400</v>
      </c>
      <c r="E39" s="52" t="s">
        <v>104</v>
      </c>
      <c r="F39" s="50" t="s">
        <v>193</v>
      </c>
      <c r="G39" s="51"/>
      <c r="H39" s="51"/>
      <c r="I39" s="83">
        <v>400</v>
      </c>
    </row>
    <row r="40" ht="21.6" spans="1:9">
      <c r="A40" s="32" t="s">
        <v>115</v>
      </c>
      <c r="B40" s="49">
        <v>300</v>
      </c>
      <c r="E40" s="52" t="s">
        <v>194</v>
      </c>
      <c r="F40" s="50" t="s">
        <v>195</v>
      </c>
      <c r="G40" s="51"/>
      <c r="H40" s="73">
        <v>-5.33</v>
      </c>
      <c r="I40" s="83">
        <v>163</v>
      </c>
    </row>
    <row r="41" ht="21.6" spans="1:9">
      <c r="A41" s="62" t="s">
        <v>116</v>
      </c>
      <c r="B41" s="49">
        <v>9400</v>
      </c>
      <c r="E41" s="52" t="s">
        <v>196</v>
      </c>
      <c r="F41" s="50" t="s">
        <v>197</v>
      </c>
      <c r="G41" s="51"/>
      <c r="H41" s="51"/>
      <c r="I41" s="83">
        <v>300</v>
      </c>
    </row>
    <row r="42" ht="21.6" spans="1:9">
      <c r="A42" s="32" t="s">
        <v>117</v>
      </c>
      <c r="B42" s="49">
        <v>50</v>
      </c>
      <c r="E42" s="52" t="s">
        <v>198</v>
      </c>
      <c r="F42" s="50" t="s">
        <v>199</v>
      </c>
      <c r="G42" s="51"/>
      <c r="H42" s="51"/>
      <c r="I42" s="83">
        <v>200</v>
      </c>
    </row>
    <row r="43" ht="24" spans="1:9">
      <c r="A43" s="32" t="s">
        <v>118</v>
      </c>
      <c r="B43" s="49">
        <v>100</v>
      </c>
      <c r="E43" s="74" t="s">
        <v>108</v>
      </c>
      <c r="F43" s="53" t="s">
        <v>200</v>
      </c>
      <c r="G43" s="54"/>
      <c r="H43" s="54"/>
      <c r="I43" s="84">
        <v>500</v>
      </c>
    </row>
    <row r="44" ht="24" spans="1:9">
      <c r="A44" s="32" t="s">
        <v>119</v>
      </c>
      <c r="B44" s="49">
        <v>400</v>
      </c>
      <c r="E44" s="75" t="s">
        <v>201</v>
      </c>
      <c r="F44" s="53" t="s">
        <v>202</v>
      </c>
      <c r="G44" s="54"/>
      <c r="H44" s="54"/>
      <c r="I44" s="84">
        <v>2463</v>
      </c>
    </row>
    <row r="45" ht="21.6" spans="1:9">
      <c r="A45" s="32" t="s">
        <v>120</v>
      </c>
      <c r="B45" s="49">
        <v>50</v>
      </c>
      <c r="E45" s="52" t="s">
        <v>203</v>
      </c>
      <c r="F45" s="50" t="s">
        <v>204</v>
      </c>
      <c r="G45" s="51"/>
      <c r="H45" s="51"/>
      <c r="I45" s="83">
        <v>150</v>
      </c>
    </row>
    <row r="46" ht="21.6" spans="1:9">
      <c r="A46" s="32" t="s">
        <v>121</v>
      </c>
      <c r="B46" s="49">
        <v>100</v>
      </c>
      <c r="E46" s="52" t="s">
        <v>205</v>
      </c>
      <c r="F46" s="50" t="s">
        <v>206</v>
      </c>
      <c r="G46" s="51"/>
      <c r="H46" s="51"/>
      <c r="I46" s="83">
        <v>100</v>
      </c>
    </row>
    <row r="47" ht="21.6" spans="1:9">
      <c r="A47" s="32" t="s">
        <v>122</v>
      </c>
      <c r="B47" s="49">
        <v>500</v>
      </c>
      <c r="E47" s="52" t="s">
        <v>115</v>
      </c>
      <c r="F47" s="50" t="s">
        <v>207</v>
      </c>
      <c r="G47" s="51"/>
      <c r="H47" s="51"/>
      <c r="I47" s="83">
        <v>300</v>
      </c>
    </row>
    <row r="48" ht="21.6" spans="1:9">
      <c r="A48" s="32" t="s">
        <v>123</v>
      </c>
      <c r="B48" s="49">
        <v>150</v>
      </c>
      <c r="E48" s="52" t="s">
        <v>117</v>
      </c>
      <c r="F48" s="50" t="s">
        <v>208</v>
      </c>
      <c r="G48" s="51"/>
      <c r="H48" s="51"/>
      <c r="I48" s="83">
        <v>50</v>
      </c>
    </row>
    <row r="49" ht="21.6" spans="1:9">
      <c r="A49" s="62" t="s">
        <v>124</v>
      </c>
      <c r="B49" s="49">
        <v>200</v>
      </c>
      <c r="E49" s="52" t="s">
        <v>209</v>
      </c>
      <c r="F49" s="50" t="s">
        <v>210</v>
      </c>
      <c r="G49" s="51"/>
      <c r="H49" s="51"/>
      <c r="I49" s="83">
        <v>100</v>
      </c>
    </row>
    <row r="50" ht="21.6" spans="1:9">
      <c r="A50" s="32" t="s">
        <v>125</v>
      </c>
      <c r="B50" s="49">
        <v>1079.8</v>
      </c>
      <c r="E50" s="52" t="s">
        <v>211</v>
      </c>
      <c r="F50" s="50" t="s">
        <v>212</v>
      </c>
      <c r="G50" s="51"/>
      <c r="H50" s="51"/>
      <c r="I50" s="83">
        <v>400</v>
      </c>
    </row>
    <row r="51" ht="21.6" spans="1:9">
      <c r="A51" s="32" t="s">
        <v>126</v>
      </c>
      <c r="B51" s="76">
        <v>5000</v>
      </c>
      <c r="E51" s="52" t="s">
        <v>213</v>
      </c>
      <c r="F51" s="50" t="s">
        <v>214</v>
      </c>
      <c r="G51" s="51"/>
      <c r="H51" s="51"/>
      <c r="I51" s="83">
        <v>50</v>
      </c>
    </row>
    <row r="52" ht="21.6" spans="1:9">
      <c r="A52" s="32" t="s">
        <v>127</v>
      </c>
      <c r="B52" s="49">
        <v>3067</v>
      </c>
      <c r="E52" s="52" t="s">
        <v>121</v>
      </c>
      <c r="F52" s="50" t="s">
        <v>215</v>
      </c>
      <c r="G52" s="51"/>
      <c r="H52" s="51"/>
      <c r="I52" s="83">
        <v>100</v>
      </c>
    </row>
    <row r="53" ht="21.6" spans="2:9">
      <c r="B53" s="47">
        <f>SUM(B2:B52)</f>
        <v>249765.41</v>
      </c>
      <c r="E53" s="52" t="s">
        <v>216</v>
      </c>
      <c r="F53" s="50" t="s">
        <v>217</v>
      </c>
      <c r="G53" s="51"/>
      <c r="H53" s="51"/>
      <c r="I53" s="83">
        <v>500</v>
      </c>
    </row>
    <row r="54" ht="21.6" spans="2:9">
      <c r="B54" s="47">
        <f>B53-B51-B39-B7</f>
        <v>244265.41</v>
      </c>
      <c r="E54" s="52" t="s">
        <v>218</v>
      </c>
      <c r="F54" s="50" t="s">
        <v>219</v>
      </c>
      <c r="G54" s="51"/>
      <c r="H54" s="51"/>
      <c r="I54" s="83">
        <v>150</v>
      </c>
    </row>
    <row r="55" ht="18.75" customHeight="1" spans="2:9">
      <c r="B55" s="47">
        <f>B53-B69-B70</f>
        <v>249265.41</v>
      </c>
      <c r="E55" s="77" t="s">
        <v>69</v>
      </c>
      <c r="F55" s="78"/>
      <c r="G55" s="79">
        <v>10914.91</v>
      </c>
      <c r="H55" s="80"/>
      <c r="I55" s="92">
        <f>48000+G55</f>
        <v>58914.91</v>
      </c>
    </row>
    <row r="56" ht="21.6" spans="5:9">
      <c r="E56" s="52" t="s">
        <v>220</v>
      </c>
      <c r="F56" s="50" t="s">
        <v>221</v>
      </c>
      <c r="G56" s="79"/>
      <c r="H56" s="80"/>
      <c r="I56" s="92"/>
    </row>
    <row r="57" ht="21.6" spans="5:9">
      <c r="E57" s="52" t="s">
        <v>222</v>
      </c>
      <c r="F57" s="50" t="s">
        <v>223</v>
      </c>
      <c r="G57" s="79"/>
      <c r="H57" s="80"/>
      <c r="I57" s="92"/>
    </row>
    <row r="58" ht="21.6" spans="5:9">
      <c r="E58" s="52" t="s">
        <v>224</v>
      </c>
      <c r="F58" s="50" t="s">
        <v>225</v>
      </c>
      <c r="G58" s="79"/>
      <c r="H58" s="80"/>
      <c r="I58" s="92"/>
    </row>
    <row r="59" ht="21.6" spans="5:9">
      <c r="E59" s="52" t="s">
        <v>226</v>
      </c>
      <c r="F59" s="50" t="s">
        <v>227</v>
      </c>
      <c r="G59" s="79"/>
      <c r="H59" s="80"/>
      <c r="I59" s="92"/>
    </row>
    <row r="60" ht="21.6" spans="5:9">
      <c r="E60" s="52" t="s">
        <v>228</v>
      </c>
      <c r="F60" s="50" t="s">
        <v>229</v>
      </c>
      <c r="G60" s="79"/>
      <c r="H60" s="80"/>
      <c r="I60" s="92"/>
    </row>
    <row r="61" ht="21.6" spans="5:9">
      <c r="E61" s="52" t="s">
        <v>230</v>
      </c>
      <c r="F61" s="57" t="s">
        <v>192</v>
      </c>
      <c r="G61" s="81">
        <v>579.8</v>
      </c>
      <c r="H61" s="51"/>
      <c r="I61" s="93">
        <v>579.8</v>
      </c>
    </row>
    <row r="62" ht="21.6" spans="5:9">
      <c r="E62" s="52" t="s">
        <v>231</v>
      </c>
      <c r="F62" s="57" t="s">
        <v>232</v>
      </c>
      <c r="G62" s="81">
        <v>500</v>
      </c>
      <c r="H62" s="51"/>
      <c r="I62" s="93">
        <v>500</v>
      </c>
    </row>
    <row r="63" ht="32.4" spans="5:9">
      <c r="E63" s="82" t="s">
        <v>233</v>
      </c>
      <c r="F63" s="53" t="s">
        <v>234</v>
      </c>
      <c r="G63" s="54"/>
      <c r="H63" s="54"/>
      <c r="I63" s="94">
        <v>883.5</v>
      </c>
    </row>
    <row r="64" ht="21.6" spans="5:9">
      <c r="E64" s="52" t="s">
        <v>235</v>
      </c>
      <c r="F64" s="50" t="s">
        <v>236</v>
      </c>
      <c r="G64" s="58">
        <v>3067</v>
      </c>
      <c r="H64" s="51"/>
      <c r="I64" s="83">
        <v>3067</v>
      </c>
    </row>
    <row r="65" ht="24" spans="5:9">
      <c r="E65" s="95" t="s">
        <v>237</v>
      </c>
      <c r="F65" s="96" t="s">
        <v>238</v>
      </c>
      <c r="G65" s="97"/>
      <c r="H65" s="97"/>
      <c r="I65" s="99">
        <v>30</v>
      </c>
    </row>
    <row r="67" spans="4:9">
      <c r="D67" s="46">
        <f>SUM(G67:I67)</f>
        <v>246078.91</v>
      </c>
      <c r="G67" s="47"/>
      <c r="H67" s="47"/>
      <c r="I67" s="47">
        <f>SUM(I2:I65)</f>
        <v>246078.91</v>
      </c>
    </row>
    <row r="68" spans="9:9">
      <c r="I68" s="101">
        <f>I67-I65-I63-I19-I8</f>
        <v>244265.41</v>
      </c>
    </row>
    <row r="69" ht="32.4" spans="1:8">
      <c r="A69" s="62" t="s">
        <v>81</v>
      </c>
      <c r="B69" s="98">
        <v>100</v>
      </c>
      <c r="D69" s="82" t="s">
        <v>233</v>
      </c>
      <c r="E69" s="53" t="s">
        <v>234</v>
      </c>
      <c r="F69" s="54"/>
      <c r="G69" s="54"/>
      <c r="H69" s="94">
        <v>883.5</v>
      </c>
    </row>
    <row r="70" ht="24" spans="1:9">
      <c r="A70" s="62" t="s">
        <v>114</v>
      </c>
      <c r="B70" s="98">
        <v>400</v>
      </c>
      <c r="D70" s="95" t="s">
        <v>237</v>
      </c>
      <c r="E70" s="96" t="s">
        <v>238</v>
      </c>
      <c r="F70" s="97"/>
      <c r="G70" s="97"/>
      <c r="H70" s="99">
        <v>30</v>
      </c>
      <c r="I70" s="48">
        <f>I67-H69-H70-H71</f>
        <v>244765.41</v>
      </c>
    </row>
    <row r="71" ht="24" spans="1:8">
      <c r="A71" s="32" t="s">
        <v>126</v>
      </c>
      <c r="B71" s="76">
        <v>5000</v>
      </c>
      <c r="D71" s="57" t="s">
        <v>157</v>
      </c>
      <c r="E71" s="61" t="s">
        <v>158</v>
      </c>
      <c r="F71" s="58"/>
      <c r="G71" s="58">
        <v>-130</v>
      </c>
      <c r="H71" s="81">
        <v>400</v>
      </c>
    </row>
    <row r="72" ht="21.6" spans="4:8">
      <c r="D72" s="52" t="s">
        <v>139</v>
      </c>
      <c r="E72" s="50" t="s">
        <v>140</v>
      </c>
      <c r="F72" s="51"/>
      <c r="G72" s="51"/>
      <c r="H72" s="100">
        <v>500</v>
      </c>
    </row>
  </sheetData>
  <mergeCells count="3">
    <mergeCell ref="E55:F55"/>
    <mergeCell ref="I9:I11"/>
    <mergeCell ref="I35:I36"/>
  </mergeCells>
  <pageMargins left="0.699305555555556" right="0.699305555555556" top="0.75" bottom="0.75" header="0.3" footer="0.3"/>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D12" sqref="D12"/>
    </sheetView>
  </sheetViews>
  <sheetFormatPr defaultColWidth="9" defaultRowHeight="14.4" outlineLevelCol="5"/>
  <cols>
    <col min="1" max="1" width="29.25" customWidth="1"/>
    <col min="2" max="2" width="14.1296296296296" customWidth="1"/>
    <col min="3" max="3" width="29.3796296296296" customWidth="1"/>
    <col min="4" max="4" width="13.8796296296296" customWidth="1"/>
    <col min="5" max="5" width="19.5" customWidth="1"/>
    <col min="6" max="6" width="20.1296296296296" customWidth="1"/>
  </cols>
  <sheetData>
    <row r="1" ht="58.5" customHeight="1" spans="1:6">
      <c r="A1" s="16" t="s">
        <v>239</v>
      </c>
      <c r="B1" s="16"/>
      <c r="C1" s="16"/>
      <c r="D1" s="16"/>
      <c r="E1" s="34"/>
      <c r="F1" s="34"/>
    </row>
    <row r="2" ht="58.5" hidden="1" customHeight="1" spans="1:6">
      <c r="A2" s="35" t="s">
        <v>240</v>
      </c>
      <c r="B2" s="35"/>
      <c r="C2" s="35" t="s">
        <v>241</v>
      </c>
      <c r="D2" s="35"/>
      <c r="E2" s="36"/>
      <c r="F2" s="34"/>
    </row>
    <row r="3" ht="58.5" hidden="1" customHeight="1" spans="1:6">
      <c r="A3" s="35">
        <v>249765.41</v>
      </c>
      <c r="B3" s="35"/>
      <c r="C3" s="35">
        <v>246078.91</v>
      </c>
      <c r="D3" s="35"/>
      <c r="E3" s="37"/>
      <c r="F3" s="16"/>
    </row>
    <row r="4" ht="24" customHeight="1" spans="1:6">
      <c r="A4" s="38" t="s">
        <v>242</v>
      </c>
      <c r="B4" s="38"/>
      <c r="C4" s="38" t="s">
        <v>243</v>
      </c>
      <c r="D4" s="38"/>
      <c r="E4" s="39" t="s">
        <v>244</v>
      </c>
      <c r="F4" s="40" t="s">
        <v>245</v>
      </c>
    </row>
    <row r="5" ht="24" customHeight="1" spans="1:6">
      <c r="A5" s="38" t="s">
        <v>246</v>
      </c>
      <c r="B5" s="38" t="s">
        <v>247</v>
      </c>
      <c r="C5" s="38" t="s">
        <v>246</v>
      </c>
      <c r="D5" s="38" t="s">
        <v>247</v>
      </c>
      <c r="E5" s="39"/>
      <c r="F5" s="40"/>
    </row>
    <row r="6" ht="48" customHeight="1" spans="1:6">
      <c r="A6" s="41" t="s">
        <v>126</v>
      </c>
      <c r="B6" s="27">
        <v>5000</v>
      </c>
      <c r="C6" s="27"/>
      <c r="D6" s="27"/>
      <c r="E6" s="42"/>
      <c r="F6" s="32"/>
    </row>
    <row r="7" ht="36" customHeight="1" spans="1:6">
      <c r="A7" s="27"/>
      <c r="B7" s="27"/>
      <c r="C7" s="43" t="s">
        <v>233</v>
      </c>
      <c r="D7" s="41">
        <v>883.5</v>
      </c>
      <c r="E7" s="42"/>
      <c r="F7" s="32" t="s">
        <v>248</v>
      </c>
    </row>
    <row r="8" ht="30" customHeight="1" spans="1:6">
      <c r="A8" s="27"/>
      <c r="B8" s="27"/>
      <c r="C8" s="27" t="s">
        <v>237</v>
      </c>
      <c r="D8" s="41">
        <v>30</v>
      </c>
      <c r="E8" s="42"/>
      <c r="F8" s="32" t="s">
        <v>238</v>
      </c>
    </row>
    <row r="9" ht="35.25" customHeight="1" spans="1:6">
      <c r="A9" s="27"/>
      <c r="B9" s="27"/>
      <c r="C9" s="43" t="s">
        <v>157</v>
      </c>
      <c r="D9" s="44">
        <v>400</v>
      </c>
      <c r="E9" s="42"/>
      <c r="F9" s="32" t="s">
        <v>249</v>
      </c>
    </row>
    <row r="10" ht="39.75" hidden="1" customHeight="1" spans="1:4">
      <c r="A10" s="40" t="s">
        <v>250</v>
      </c>
      <c r="B10" s="45">
        <f>A3-B6</f>
        <v>244765.41</v>
      </c>
      <c r="C10" s="40" t="s">
        <v>250</v>
      </c>
      <c r="D10" s="45">
        <f>C3-D7-D8-D9</f>
        <v>244765.41</v>
      </c>
    </row>
    <row r="11" spans="2:2">
      <c r="B11" s="46"/>
    </row>
  </sheetData>
  <mergeCells count="9">
    <mergeCell ref="A1:F1"/>
    <mergeCell ref="A2:B2"/>
    <mergeCell ref="C2:D2"/>
    <mergeCell ref="A3:B3"/>
    <mergeCell ref="C3:D3"/>
    <mergeCell ref="A4:B4"/>
    <mergeCell ref="C4:D4"/>
    <mergeCell ref="E4:E5"/>
    <mergeCell ref="F4:F5"/>
  </mergeCells>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opLeftCell="A10" workbookViewId="0">
      <selection activeCell="D17" sqref="D17"/>
    </sheetView>
  </sheetViews>
  <sheetFormatPr defaultColWidth="9" defaultRowHeight="14.4" outlineLevelCol="6"/>
  <cols>
    <col min="1" max="1" width="24.25" customWidth="1"/>
    <col min="2" max="2" width="14" customWidth="1"/>
    <col min="3" max="3" width="14.3796296296296" customWidth="1"/>
    <col min="4" max="4" width="14.1296296296296" customWidth="1"/>
    <col min="5" max="5" width="15.75" customWidth="1"/>
    <col min="6" max="6" width="31.8796296296296" customWidth="1"/>
    <col min="7" max="7" width="27.5" customWidth="1"/>
  </cols>
  <sheetData>
    <row r="1" ht="47.25" customHeight="1" spans="1:7">
      <c r="A1" s="16" t="s">
        <v>251</v>
      </c>
      <c r="B1" s="16"/>
      <c r="C1" s="16"/>
      <c r="D1" s="16"/>
      <c r="E1" s="16"/>
      <c r="F1" s="16"/>
      <c r="G1" s="16"/>
    </row>
    <row r="2" ht="36.75" customHeight="1" spans="1:7">
      <c r="A2" s="17" t="s">
        <v>252</v>
      </c>
      <c r="B2" s="18" t="s">
        <v>253</v>
      </c>
      <c r="C2" s="18"/>
      <c r="D2" s="18" t="s">
        <v>254</v>
      </c>
      <c r="E2" s="18"/>
      <c r="F2" s="17" t="s">
        <v>245</v>
      </c>
      <c r="G2" s="18" t="s">
        <v>255</v>
      </c>
    </row>
    <row r="3" ht="30" customHeight="1" spans="1:7">
      <c r="A3" s="17"/>
      <c r="B3" s="19" t="s">
        <v>256</v>
      </c>
      <c r="C3" s="19" t="s">
        <v>257</v>
      </c>
      <c r="D3" s="19" t="s">
        <v>256</v>
      </c>
      <c r="E3" s="19" t="s">
        <v>257</v>
      </c>
      <c r="F3" s="17"/>
      <c r="G3" s="18"/>
    </row>
    <row r="4" ht="30" customHeight="1" spans="1:7">
      <c r="A4" s="20" t="s">
        <v>81</v>
      </c>
      <c r="B4" s="21">
        <v>0</v>
      </c>
      <c r="C4" s="21">
        <v>100</v>
      </c>
      <c r="D4" s="22">
        <v>250</v>
      </c>
      <c r="E4" s="21">
        <v>250</v>
      </c>
      <c r="F4" s="23" t="s">
        <v>258</v>
      </c>
      <c r="G4" s="24" t="s">
        <v>140</v>
      </c>
    </row>
    <row r="5" ht="30" customHeight="1" spans="1:7">
      <c r="A5" s="25" t="s">
        <v>114</v>
      </c>
      <c r="B5" s="21">
        <v>0</v>
      </c>
      <c r="C5" s="21">
        <v>400</v>
      </c>
      <c r="D5" s="22"/>
      <c r="E5" s="21"/>
      <c r="F5" s="23"/>
      <c r="G5" s="24"/>
    </row>
    <row r="6" ht="30" customHeight="1" spans="1:7">
      <c r="A6" s="20" t="s">
        <v>82</v>
      </c>
      <c r="B6" s="21">
        <v>0</v>
      </c>
      <c r="C6" s="21">
        <v>68640</v>
      </c>
      <c r="D6" s="26">
        <v>160.51</v>
      </c>
      <c r="E6" s="21">
        <v>68479.49</v>
      </c>
      <c r="F6" s="23"/>
      <c r="G6" s="24" t="s">
        <v>259</v>
      </c>
    </row>
    <row r="7" ht="74.25" customHeight="1" spans="1:7">
      <c r="A7" s="20" t="s">
        <v>83</v>
      </c>
      <c r="B7" s="21">
        <v>0</v>
      </c>
      <c r="C7" s="21">
        <v>500</v>
      </c>
      <c r="D7" s="27">
        <v>30</v>
      </c>
      <c r="E7" s="21">
        <v>470</v>
      </c>
      <c r="F7" s="23" t="s">
        <v>260</v>
      </c>
      <c r="G7" s="24" t="s">
        <v>144</v>
      </c>
    </row>
    <row r="8" ht="30" customHeight="1" spans="1:7">
      <c r="A8" s="20" t="s">
        <v>84</v>
      </c>
      <c r="B8" s="21">
        <v>0</v>
      </c>
      <c r="C8" s="21">
        <v>200</v>
      </c>
      <c r="D8" s="27">
        <v>2</v>
      </c>
      <c r="E8" s="21">
        <v>198</v>
      </c>
      <c r="F8" s="23" t="s">
        <v>261</v>
      </c>
      <c r="G8" s="24" t="s">
        <v>146</v>
      </c>
    </row>
    <row r="9" ht="30" customHeight="1" spans="1:7">
      <c r="A9" s="20" t="s">
        <v>94</v>
      </c>
      <c r="B9" s="21">
        <v>0</v>
      </c>
      <c r="C9" s="21">
        <v>6600</v>
      </c>
      <c r="D9" s="27">
        <v>125</v>
      </c>
      <c r="E9" s="21">
        <v>13275</v>
      </c>
      <c r="F9" s="23" t="s">
        <v>262</v>
      </c>
      <c r="G9" s="24"/>
    </row>
    <row r="10" ht="30" customHeight="1" spans="1:7">
      <c r="A10" s="20"/>
      <c r="B10" s="28">
        <v>700</v>
      </c>
      <c r="C10" s="21">
        <v>8700</v>
      </c>
      <c r="D10" s="27">
        <v>700</v>
      </c>
      <c r="E10" s="21">
        <v>1300</v>
      </c>
      <c r="F10" s="23"/>
      <c r="G10" s="24"/>
    </row>
    <row r="11" ht="30" customHeight="1" spans="1:7">
      <c r="A11" s="20"/>
      <c r="B11" s="28"/>
      <c r="C11" s="21"/>
      <c r="D11" s="27">
        <v>0</v>
      </c>
      <c r="E11" s="21">
        <v>500</v>
      </c>
      <c r="F11" s="23"/>
      <c r="G11" s="24"/>
    </row>
    <row r="12" ht="30" customHeight="1" spans="1:7">
      <c r="A12" s="20"/>
      <c r="B12" s="28"/>
      <c r="C12" s="21"/>
      <c r="D12" s="27">
        <v>0</v>
      </c>
      <c r="E12" s="21">
        <v>100</v>
      </c>
      <c r="F12" s="23"/>
      <c r="G12" s="24"/>
    </row>
    <row r="13" ht="57" customHeight="1" spans="1:7">
      <c r="A13" s="20" t="s">
        <v>102</v>
      </c>
      <c r="B13" s="21">
        <v>400</v>
      </c>
      <c r="C13" s="21">
        <v>3300</v>
      </c>
      <c r="D13" s="27">
        <v>480</v>
      </c>
      <c r="E13" s="21">
        <v>3220</v>
      </c>
      <c r="F13" s="23" t="s">
        <v>263</v>
      </c>
      <c r="G13" s="24" t="s">
        <v>190</v>
      </c>
    </row>
    <row r="14" ht="108.75" customHeight="1" spans="1:7">
      <c r="A14" s="20" t="s">
        <v>107</v>
      </c>
      <c r="B14" s="21">
        <v>0</v>
      </c>
      <c r="C14" s="21">
        <v>200</v>
      </c>
      <c r="D14" s="27">
        <v>25</v>
      </c>
      <c r="E14" s="21">
        <v>175</v>
      </c>
      <c r="F14" s="29" t="s">
        <v>264</v>
      </c>
      <c r="G14" s="24" t="s">
        <v>199</v>
      </c>
    </row>
    <row r="15" ht="30" customHeight="1" spans="1:7">
      <c r="A15" s="20" t="s">
        <v>109</v>
      </c>
      <c r="B15" s="21">
        <v>0</v>
      </c>
      <c r="C15" s="21">
        <v>2463</v>
      </c>
      <c r="D15" s="27">
        <v>580</v>
      </c>
      <c r="E15" s="21">
        <v>1883</v>
      </c>
      <c r="F15" s="29" t="s">
        <v>265</v>
      </c>
      <c r="G15" s="24" t="s">
        <v>266</v>
      </c>
    </row>
    <row r="16" ht="30" customHeight="1" spans="1:7">
      <c r="A16" s="25" t="s">
        <v>118</v>
      </c>
      <c r="B16" s="21">
        <v>0</v>
      </c>
      <c r="C16" s="21">
        <v>100</v>
      </c>
      <c r="D16" s="27">
        <v>60</v>
      </c>
      <c r="E16" s="21">
        <v>40</v>
      </c>
      <c r="F16" s="29" t="s">
        <v>267</v>
      </c>
      <c r="G16" s="24" t="s">
        <v>210</v>
      </c>
    </row>
    <row r="17" ht="32.25" customHeight="1" spans="1:7">
      <c r="A17" s="30" t="s">
        <v>61</v>
      </c>
      <c r="B17" s="31">
        <f>SUM(B4:B16)</f>
        <v>1100</v>
      </c>
      <c r="C17" s="31">
        <f>SUM(C4:C16)</f>
        <v>91203</v>
      </c>
      <c r="D17" s="31">
        <f>SUM(D4:D16)</f>
        <v>2412.51</v>
      </c>
      <c r="E17" s="31">
        <f>SUM(E4:E16)</f>
        <v>89890.49</v>
      </c>
      <c r="F17" s="32"/>
      <c r="G17" s="32"/>
    </row>
    <row r="18" ht="24.75" customHeight="1" spans="3:4">
      <c r="C18" s="33"/>
      <c r="D18" s="33"/>
    </row>
  </sheetData>
  <mergeCells count="11">
    <mergeCell ref="A1:G1"/>
    <mergeCell ref="B2:C2"/>
    <mergeCell ref="D2:E2"/>
    <mergeCell ref="A2:A3"/>
    <mergeCell ref="A9:A12"/>
    <mergeCell ref="D4:D5"/>
    <mergeCell ref="E4:E5"/>
    <mergeCell ref="F2:F3"/>
    <mergeCell ref="F4:F5"/>
    <mergeCell ref="F9:F12"/>
    <mergeCell ref="G2:G3"/>
  </mergeCells>
  <pageMargins left="0.699305555555556" right="0.699305555555556" top="0.75" bottom="0.75" header="0.3" footer="0.3"/>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3"/>
  <sheetViews>
    <sheetView workbookViewId="0">
      <selection activeCell="E7" sqref="E7"/>
    </sheetView>
  </sheetViews>
  <sheetFormatPr defaultColWidth="9" defaultRowHeight="14.4"/>
  <cols>
    <col min="1" max="1" width="5.62962962962963" style="2" customWidth="1"/>
    <col min="2" max="2" width="18.5" customWidth="1"/>
    <col min="3" max="4" width="15.6296296296296" customWidth="1"/>
    <col min="5" max="5" width="21.3796296296296" customWidth="1"/>
    <col min="6" max="6" width="18.75" customWidth="1"/>
    <col min="7" max="7" width="17.1296296296296" customWidth="1"/>
    <col min="8" max="8" width="18.75" customWidth="1"/>
    <col min="9" max="9" width="15.3796296296296" customWidth="1"/>
    <col min="10" max="10" width="15.25" customWidth="1"/>
    <col min="11" max="11" width="16.25" customWidth="1"/>
  </cols>
  <sheetData>
    <row r="1" ht="57" customHeight="1" spans="1:11">
      <c r="A1" s="3" t="s">
        <v>6</v>
      </c>
      <c r="B1" s="3"/>
      <c r="C1" s="3"/>
      <c r="D1" s="3"/>
      <c r="E1" s="3"/>
      <c r="F1" s="3"/>
      <c r="G1" s="3"/>
      <c r="H1" s="3"/>
      <c r="I1" s="3"/>
      <c r="J1" s="3"/>
      <c r="K1" s="3"/>
    </row>
    <row r="2" s="1" customFormat="1" ht="36.75" customHeight="1" spans="1:11">
      <c r="A2" s="4" t="s">
        <v>9</v>
      </c>
      <c r="B2" s="5" t="s">
        <v>246</v>
      </c>
      <c r="C2" s="5" t="s">
        <v>268</v>
      </c>
      <c r="D2" s="5" t="s">
        <v>269</v>
      </c>
      <c r="E2" s="5" t="s">
        <v>270</v>
      </c>
      <c r="F2" s="5" t="s">
        <v>271</v>
      </c>
      <c r="G2" s="5" t="s">
        <v>272</v>
      </c>
      <c r="H2" s="5" t="s">
        <v>273</v>
      </c>
      <c r="I2" s="5" t="s">
        <v>274</v>
      </c>
      <c r="J2" s="5" t="s">
        <v>275</v>
      </c>
      <c r="K2" s="13" t="s">
        <v>276</v>
      </c>
    </row>
    <row r="3" ht="24" customHeight="1" spans="1:11">
      <c r="A3" s="6">
        <v>1</v>
      </c>
      <c r="B3" s="7" t="s">
        <v>75</v>
      </c>
      <c r="C3" s="7"/>
      <c r="D3" s="8"/>
      <c r="E3" s="8"/>
      <c r="F3" s="8"/>
      <c r="G3" s="8"/>
      <c r="H3" s="8"/>
      <c r="I3" s="8"/>
      <c r="J3" s="8"/>
      <c r="K3" s="14"/>
    </row>
    <row r="4" ht="24" customHeight="1" spans="1:11">
      <c r="A4" s="6">
        <v>2</v>
      </c>
      <c r="B4" s="7" t="s">
        <v>77</v>
      </c>
      <c r="C4" s="7"/>
      <c r="D4" s="8"/>
      <c r="E4" s="8"/>
      <c r="F4" s="8"/>
      <c r="G4" s="8"/>
      <c r="H4" s="8"/>
      <c r="I4" s="8"/>
      <c r="J4" s="8"/>
      <c r="K4" s="14"/>
    </row>
    <row r="5" ht="24" customHeight="1" spans="1:11">
      <c r="A5" s="6">
        <v>3</v>
      </c>
      <c r="B5" s="7" t="s">
        <v>78</v>
      </c>
      <c r="C5" s="7"/>
      <c r="D5" s="8"/>
      <c r="E5" s="8"/>
      <c r="F5" s="8"/>
      <c r="G5" s="8"/>
      <c r="H5" s="8"/>
      <c r="I5" s="8"/>
      <c r="J5" s="8"/>
      <c r="K5" s="14"/>
    </row>
    <row r="6" ht="24" customHeight="1" spans="1:11">
      <c r="A6" s="6">
        <v>4</v>
      </c>
      <c r="B6" s="7" t="s">
        <v>79</v>
      </c>
      <c r="C6" s="7"/>
      <c r="D6" s="8"/>
      <c r="E6" s="8"/>
      <c r="F6" s="8"/>
      <c r="G6" s="8"/>
      <c r="H6" s="8"/>
      <c r="I6" s="8"/>
      <c r="J6" s="8"/>
      <c r="K6" s="14"/>
    </row>
    <row r="7" ht="24" customHeight="1" spans="1:11">
      <c r="A7" s="6">
        <v>5</v>
      </c>
      <c r="B7" s="7" t="s">
        <v>80</v>
      </c>
      <c r="C7" s="7"/>
      <c r="D7" s="8"/>
      <c r="E7" s="8"/>
      <c r="F7" s="8"/>
      <c r="G7" s="8"/>
      <c r="H7" s="8"/>
      <c r="I7" s="8"/>
      <c r="J7" s="8"/>
      <c r="K7" s="14"/>
    </row>
    <row r="8" ht="24" customHeight="1" spans="1:11">
      <c r="A8" s="6">
        <v>6</v>
      </c>
      <c r="B8" s="7" t="s">
        <v>81</v>
      </c>
      <c r="C8" s="7"/>
      <c r="D8" s="8"/>
      <c r="E8" s="8"/>
      <c r="F8" s="8"/>
      <c r="G8" s="8"/>
      <c r="H8" s="8"/>
      <c r="I8" s="8"/>
      <c r="J8" s="8"/>
      <c r="K8" s="14"/>
    </row>
    <row r="9" ht="24" customHeight="1" spans="1:11">
      <c r="A9" s="6">
        <v>7</v>
      </c>
      <c r="B9" s="7" t="s">
        <v>82</v>
      </c>
      <c r="C9" s="7"/>
      <c r="D9" s="8"/>
      <c r="E9" s="8"/>
      <c r="F9" s="8"/>
      <c r="G9" s="8"/>
      <c r="H9" s="8"/>
      <c r="I9" s="8"/>
      <c r="J9" s="8"/>
      <c r="K9" s="14"/>
    </row>
    <row r="10" ht="24" customHeight="1" spans="1:11">
      <c r="A10" s="6">
        <v>8</v>
      </c>
      <c r="B10" s="7" t="s">
        <v>83</v>
      </c>
      <c r="C10" s="7"/>
      <c r="D10" s="8"/>
      <c r="E10" s="8"/>
      <c r="F10" s="8"/>
      <c r="G10" s="8"/>
      <c r="H10" s="8"/>
      <c r="I10" s="8"/>
      <c r="J10" s="8"/>
      <c r="K10" s="14"/>
    </row>
    <row r="11" ht="24" customHeight="1" spans="1:11">
      <c r="A11" s="6">
        <v>9</v>
      </c>
      <c r="B11" s="7" t="s">
        <v>84</v>
      </c>
      <c r="C11" s="7"/>
      <c r="D11" s="8"/>
      <c r="E11" s="8"/>
      <c r="F11" s="8"/>
      <c r="G11" s="8"/>
      <c r="H11" s="8"/>
      <c r="I11" s="8"/>
      <c r="J11" s="8"/>
      <c r="K11" s="14"/>
    </row>
    <row r="12" ht="24" customHeight="1" spans="1:11">
      <c r="A12" s="6">
        <v>10</v>
      </c>
      <c r="B12" s="7" t="s">
        <v>85</v>
      </c>
      <c r="C12" s="7"/>
      <c r="D12" s="8"/>
      <c r="E12" s="8"/>
      <c r="F12" s="8"/>
      <c r="G12" s="8"/>
      <c r="H12" s="8"/>
      <c r="I12" s="8"/>
      <c r="J12" s="8"/>
      <c r="K12" s="14"/>
    </row>
    <row r="13" ht="24" customHeight="1" spans="1:11">
      <c r="A13" s="6">
        <v>11</v>
      </c>
      <c r="B13" s="7" t="s">
        <v>86</v>
      </c>
      <c r="C13" s="7"/>
      <c r="D13" s="8"/>
      <c r="E13" s="8"/>
      <c r="F13" s="8"/>
      <c r="G13" s="8"/>
      <c r="H13" s="8"/>
      <c r="I13" s="8"/>
      <c r="J13" s="8"/>
      <c r="K13" s="14"/>
    </row>
    <row r="14" ht="24" customHeight="1" spans="1:11">
      <c r="A14" s="6">
        <v>12</v>
      </c>
      <c r="B14" s="7" t="s">
        <v>87</v>
      </c>
      <c r="C14" s="7"/>
      <c r="D14" s="8"/>
      <c r="E14" s="8"/>
      <c r="F14" s="8"/>
      <c r="G14" s="8"/>
      <c r="H14" s="8"/>
      <c r="I14" s="8"/>
      <c r="J14" s="8"/>
      <c r="K14" s="14"/>
    </row>
    <row r="15" ht="24" customHeight="1" spans="1:11">
      <c r="A15" s="6">
        <v>13</v>
      </c>
      <c r="B15" s="7" t="s">
        <v>88</v>
      </c>
      <c r="C15" s="7"/>
      <c r="D15" s="8"/>
      <c r="E15" s="8"/>
      <c r="F15" s="8"/>
      <c r="G15" s="8"/>
      <c r="H15" s="8"/>
      <c r="I15" s="8"/>
      <c r="J15" s="8"/>
      <c r="K15" s="14"/>
    </row>
    <row r="16" ht="24" customHeight="1" spans="1:11">
      <c r="A16" s="6">
        <v>14</v>
      </c>
      <c r="B16" s="7" t="s">
        <v>89</v>
      </c>
      <c r="C16" s="7"/>
      <c r="D16" s="8"/>
      <c r="E16" s="8"/>
      <c r="F16" s="8"/>
      <c r="G16" s="8"/>
      <c r="H16" s="8"/>
      <c r="I16" s="8"/>
      <c r="J16" s="8"/>
      <c r="K16" s="14"/>
    </row>
    <row r="17" ht="24" customHeight="1" spans="1:11">
      <c r="A17" s="6">
        <v>15</v>
      </c>
      <c r="B17" s="7" t="s">
        <v>90</v>
      </c>
      <c r="C17" s="7"/>
      <c r="D17" s="8"/>
      <c r="E17" s="8"/>
      <c r="F17" s="8"/>
      <c r="G17" s="8"/>
      <c r="H17" s="8"/>
      <c r="I17" s="8"/>
      <c r="J17" s="8"/>
      <c r="K17" s="14"/>
    </row>
    <row r="18" ht="24" customHeight="1" spans="1:11">
      <c r="A18" s="6">
        <v>16</v>
      </c>
      <c r="B18" s="7" t="s">
        <v>91</v>
      </c>
      <c r="C18" s="7"/>
      <c r="D18" s="8"/>
      <c r="E18" s="8"/>
      <c r="F18" s="8"/>
      <c r="G18" s="8"/>
      <c r="H18" s="8"/>
      <c r="I18" s="8"/>
      <c r="J18" s="8"/>
      <c r="K18" s="14"/>
    </row>
    <row r="19" ht="24" customHeight="1" spans="1:11">
      <c r="A19" s="6">
        <v>17</v>
      </c>
      <c r="B19" s="7" t="s">
        <v>92</v>
      </c>
      <c r="C19" s="7"/>
      <c r="D19" s="8"/>
      <c r="E19" s="8"/>
      <c r="F19" s="8"/>
      <c r="G19" s="8"/>
      <c r="H19" s="8"/>
      <c r="I19" s="8"/>
      <c r="J19" s="8"/>
      <c r="K19" s="14"/>
    </row>
    <row r="20" ht="24" customHeight="1" spans="1:11">
      <c r="A20" s="6">
        <v>18</v>
      </c>
      <c r="B20" s="7" t="s">
        <v>93</v>
      </c>
      <c r="C20" s="7"/>
      <c r="D20" s="8"/>
      <c r="E20" s="8"/>
      <c r="F20" s="8"/>
      <c r="G20" s="8"/>
      <c r="H20" s="8"/>
      <c r="I20" s="8"/>
      <c r="J20" s="8"/>
      <c r="K20" s="14"/>
    </row>
    <row r="21" ht="24" customHeight="1" spans="1:11">
      <c r="A21" s="6">
        <v>19</v>
      </c>
      <c r="B21" s="7" t="s">
        <v>94</v>
      </c>
      <c r="C21" s="7"/>
      <c r="D21" s="8"/>
      <c r="E21" s="8"/>
      <c r="F21" s="8"/>
      <c r="G21" s="8"/>
      <c r="H21" s="8"/>
      <c r="I21" s="8"/>
      <c r="J21" s="8"/>
      <c r="K21" s="14"/>
    </row>
    <row r="22" ht="24" customHeight="1" spans="1:11">
      <c r="A22" s="6">
        <v>20</v>
      </c>
      <c r="B22" s="7" t="s">
        <v>95</v>
      </c>
      <c r="C22" s="7"/>
      <c r="D22" s="8"/>
      <c r="E22" s="8"/>
      <c r="F22" s="8"/>
      <c r="G22" s="8"/>
      <c r="H22" s="8"/>
      <c r="I22" s="8"/>
      <c r="J22" s="8"/>
      <c r="K22" s="14"/>
    </row>
    <row r="23" ht="24" customHeight="1" spans="1:11">
      <c r="A23" s="6">
        <v>21</v>
      </c>
      <c r="B23" s="7" t="s">
        <v>96</v>
      </c>
      <c r="C23" s="7"/>
      <c r="D23" s="8"/>
      <c r="E23" s="8"/>
      <c r="F23" s="8"/>
      <c r="G23" s="8"/>
      <c r="H23" s="8"/>
      <c r="I23" s="8"/>
      <c r="J23" s="8"/>
      <c r="K23" s="14"/>
    </row>
    <row r="24" ht="24" customHeight="1" spans="1:11">
      <c r="A24" s="6">
        <v>22</v>
      </c>
      <c r="B24" s="7" t="s">
        <v>97</v>
      </c>
      <c r="C24" s="7"/>
      <c r="D24" s="8"/>
      <c r="E24" s="8"/>
      <c r="F24" s="8"/>
      <c r="G24" s="8"/>
      <c r="H24" s="8"/>
      <c r="I24" s="8"/>
      <c r="J24" s="8"/>
      <c r="K24" s="14"/>
    </row>
    <row r="25" ht="24" customHeight="1" spans="1:11">
      <c r="A25" s="6">
        <v>23</v>
      </c>
      <c r="B25" s="7" t="s">
        <v>98</v>
      </c>
      <c r="C25" s="7"/>
      <c r="D25" s="8"/>
      <c r="E25" s="8"/>
      <c r="F25" s="8"/>
      <c r="G25" s="8"/>
      <c r="H25" s="8"/>
      <c r="I25" s="8"/>
      <c r="J25" s="8"/>
      <c r="K25" s="14"/>
    </row>
    <row r="26" ht="24" customHeight="1" spans="1:11">
      <c r="A26" s="6">
        <v>24</v>
      </c>
      <c r="B26" s="7" t="s">
        <v>99</v>
      </c>
      <c r="C26" s="7"/>
      <c r="D26" s="8"/>
      <c r="E26" s="8"/>
      <c r="F26" s="8"/>
      <c r="G26" s="8"/>
      <c r="H26" s="8"/>
      <c r="I26" s="8"/>
      <c r="J26" s="8"/>
      <c r="K26" s="14"/>
    </row>
    <row r="27" ht="24" customHeight="1" spans="1:11">
      <c r="A27" s="6">
        <v>25</v>
      </c>
      <c r="B27" s="7" t="s">
        <v>100</v>
      </c>
      <c r="C27" s="7"/>
      <c r="D27" s="8"/>
      <c r="E27" s="8"/>
      <c r="F27" s="8"/>
      <c r="G27" s="8"/>
      <c r="H27" s="8"/>
      <c r="I27" s="8"/>
      <c r="J27" s="8"/>
      <c r="K27" s="14"/>
    </row>
    <row r="28" ht="24" customHeight="1" spans="1:11">
      <c r="A28" s="6">
        <v>26</v>
      </c>
      <c r="B28" s="7" t="s">
        <v>101</v>
      </c>
      <c r="C28" s="7"/>
      <c r="D28" s="8"/>
      <c r="E28" s="8"/>
      <c r="F28" s="8"/>
      <c r="G28" s="8"/>
      <c r="H28" s="8"/>
      <c r="I28" s="8"/>
      <c r="J28" s="8"/>
      <c r="K28" s="14"/>
    </row>
    <row r="29" ht="24" customHeight="1" spans="1:11">
      <c r="A29" s="6">
        <v>27</v>
      </c>
      <c r="B29" s="7" t="s">
        <v>102</v>
      </c>
      <c r="C29" s="7"/>
      <c r="D29" s="8"/>
      <c r="E29" s="8"/>
      <c r="F29" s="8"/>
      <c r="G29" s="8"/>
      <c r="H29" s="8"/>
      <c r="I29" s="8"/>
      <c r="J29" s="8"/>
      <c r="K29" s="14"/>
    </row>
    <row r="30" ht="24" customHeight="1" spans="1:11">
      <c r="A30" s="6">
        <v>28</v>
      </c>
      <c r="B30" s="7" t="s">
        <v>103</v>
      </c>
      <c r="C30" s="7"/>
      <c r="D30" s="8"/>
      <c r="E30" s="8"/>
      <c r="F30" s="8"/>
      <c r="G30" s="8"/>
      <c r="H30" s="8"/>
      <c r="I30" s="8"/>
      <c r="J30" s="8"/>
      <c r="K30" s="14"/>
    </row>
    <row r="31" ht="24" customHeight="1" spans="1:11">
      <c r="A31" s="6">
        <v>29</v>
      </c>
      <c r="B31" s="7" t="s">
        <v>104</v>
      </c>
      <c r="C31" s="7"/>
      <c r="D31" s="8"/>
      <c r="E31" s="8"/>
      <c r="F31" s="8"/>
      <c r="G31" s="8"/>
      <c r="H31" s="8"/>
      <c r="I31" s="8"/>
      <c r="J31" s="8"/>
      <c r="K31" s="14"/>
    </row>
    <row r="32" ht="24" customHeight="1" spans="1:11">
      <c r="A32" s="6">
        <v>30</v>
      </c>
      <c r="B32" s="7" t="s">
        <v>105</v>
      </c>
      <c r="C32" s="7"/>
      <c r="D32" s="8"/>
      <c r="E32" s="8"/>
      <c r="F32" s="8"/>
      <c r="G32" s="8"/>
      <c r="H32" s="8"/>
      <c r="I32" s="8"/>
      <c r="J32" s="8"/>
      <c r="K32" s="14"/>
    </row>
    <row r="33" ht="24" customHeight="1" spans="1:11">
      <c r="A33" s="6">
        <v>31</v>
      </c>
      <c r="B33" s="7" t="s">
        <v>106</v>
      </c>
      <c r="C33" s="7"/>
      <c r="D33" s="8"/>
      <c r="E33" s="8"/>
      <c r="F33" s="8"/>
      <c r="G33" s="8"/>
      <c r="H33" s="8"/>
      <c r="I33" s="8"/>
      <c r="J33" s="8"/>
      <c r="K33" s="14"/>
    </row>
    <row r="34" ht="24" customHeight="1" spans="1:11">
      <c r="A34" s="6">
        <v>32</v>
      </c>
      <c r="B34" s="7" t="s">
        <v>107</v>
      </c>
      <c r="C34" s="7"/>
      <c r="D34" s="8"/>
      <c r="E34" s="8"/>
      <c r="F34" s="8"/>
      <c r="G34" s="8"/>
      <c r="H34" s="8"/>
      <c r="I34" s="8"/>
      <c r="J34" s="8"/>
      <c r="K34" s="14"/>
    </row>
    <row r="35" ht="24" customHeight="1" spans="1:11">
      <c r="A35" s="6">
        <v>33</v>
      </c>
      <c r="B35" s="7" t="s">
        <v>108</v>
      </c>
      <c r="C35" s="7"/>
      <c r="D35" s="8"/>
      <c r="E35" s="8"/>
      <c r="F35" s="8"/>
      <c r="G35" s="8"/>
      <c r="H35" s="8"/>
      <c r="I35" s="8"/>
      <c r="J35" s="8"/>
      <c r="K35" s="14"/>
    </row>
    <row r="36" ht="24" customHeight="1" spans="1:11">
      <c r="A36" s="6">
        <v>34</v>
      </c>
      <c r="B36" s="7" t="s">
        <v>109</v>
      </c>
      <c r="C36" s="7"/>
      <c r="D36" s="8"/>
      <c r="E36" s="8"/>
      <c r="F36" s="8"/>
      <c r="G36" s="8"/>
      <c r="H36" s="8"/>
      <c r="I36" s="8"/>
      <c r="J36" s="8"/>
      <c r="K36" s="14"/>
    </row>
    <row r="37" ht="24" customHeight="1" spans="1:11">
      <c r="A37" s="6">
        <v>35</v>
      </c>
      <c r="B37" s="9" t="s">
        <v>110</v>
      </c>
      <c r="C37" s="9"/>
      <c r="D37" s="8"/>
      <c r="E37" s="8"/>
      <c r="F37" s="8"/>
      <c r="G37" s="8"/>
      <c r="H37" s="8"/>
      <c r="I37" s="8"/>
      <c r="J37" s="8"/>
      <c r="K37" s="14"/>
    </row>
    <row r="38" ht="24" customHeight="1" spans="1:11">
      <c r="A38" s="6">
        <v>36</v>
      </c>
      <c r="B38" s="9" t="s">
        <v>112</v>
      </c>
      <c r="C38" s="9"/>
      <c r="D38" s="8"/>
      <c r="E38" s="8"/>
      <c r="F38" s="8"/>
      <c r="G38" s="8"/>
      <c r="H38" s="8"/>
      <c r="I38" s="8"/>
      <c r="J38" s="8"/>
      <c r="K38" s="14"/>
    </row>
    <row r="39" ht="24" customHeight="1" spans="1:11">
      <c r="A39" s="6">
        <v>37</v>
      </c>
      <c r="B39" s="9" t="s">
        <v>113</v>
      </c>
      <c r="C39" s="9"/>
      <c r="D39" s="8"/>
      <c r="E39" s="8"/>
      <c r="F39" s="8"/>
      <c r="G39" s="8"/>
      <c r="H39" s="8"/>
      <c r="I39" s="8"/>
      <c r="J39" s="8"/>
      <c r="K39" s="14"/>
    </row>
    <row r="40" ht="24" customHeight="1" spans="1:11">
      <c r="A40" s="6">
        <v>38</v>
      </c>
      <c r="B40" s="9" t="s">
        <v>114</v>
      </c>
      <c r="C40" s="9"/>
      <c r="D40" s="8"/>
      <c r="E40" s="8"/>
      <c r="F40" s="8"/>
      <c r="G40" s="8"/>
      <c r="H40" s="8"/>
      <c r="I40" s="8"/>
      <c r="J40" s="8"/>
      <c r="K40" s="14"/>
    </row>
    <row r="41" ht="24" customHeight="1" spans="1:11">
      <c r="A41" s="6">
        <v>39</v>
      </c>
      <c r="B41" s="9" t="s">
        <v>115</v>
      </c>
      <c r="C41" s="9"/>
      <c r="D41" s="8"/>
      <c r="E41" s="8"/>
      <c r="F41" s="8"/>
      <c r="G41" s="8"/>
      <c r="H41" s="8"/>
      <c r="I41" s="8"/>
      <c r="J41" s="8"/>
      <c r="K41" s="14"/>
    </row>
    <row r="42" ht="24" customHeight="1" spans="1:11">
      <c r="A42" s="6">
        <v>40</v>
      </c>
      <c r="B42" s="9" t="s">
        <v>116</v>
      </c>
      <c r="C42" s="9"/>
      <c r="D42" s="8"/>
      <c r="E42" s="8"/>
      <c r="F42" s="8"/>
      <c r="G42" s="8"/>
      <c r="H42" s="8"/>
      <c r="I42" s="8"/>
      <c r="J42" s="8"/>
      <c r="K42" s="14"/>
    </row>
    <row r="43" ht="24" customHeight="1" spans="1:11">
      <c r="A43" s="6">
        <v>41</v>
      </c>
      <c r="B43" s="9" t="s">
        <v>117</v>
      </c>
      <c r="C43" s="9"/>
      <c r="D43" s="8"/>
      <c r="E43" s="8"/>
      <c r="F43" s="8"/>
      <c r="G43" s="8"/>
      <c r="H43" s="8"/>
      <c r="I43" s="8"/>
      <c r="J43" s="8"/>
      <c r="K43" s="14"/>
    </row>
    <row r="44" ht="24" customHeight="1" spans="1:11">
      <c r="A44" s="6">
        <v>42</v>
      </c>
      <c r="B44" s="9" t="s">
        <v>118</v>
      </c>
      <c r="C44" s="9"/>
      <c r="D44" s="8"/>
      <c r="E44" s="8"/>
      <c r="F44" s="8"/>
      <c r="G44" s="8"/>
      <c r="H44" s="8"/>
      <c r="I44" s="8"/>
      <c r="J44" s="8"/>
      <c r="K44" s="14"/>
    </row>
    <row r="45" ht="24" customHeight="1" spans="1:11">
      <c r="A45" s="6">
        <v>43</v>
      </c>
      <c r="B45" s="9" t="s">
        <v>119</v>
      </c>
      <c r="C45" s="9"/>
      <c r="D45" s="8"/>
      <c r="E45" s="8"/>
      <c r="F45" s="8"/>
      <c r="G45" s="8"/>
      <c r="H45" s="8"/>
      <c r="I45" s="8"/>
      <c r="J45" s="8"/>
      <c r="K45" s="14"/>
    </row>
    <row r="46" ht="24" customHeight="1" spans="1:11">
      <c r="A46" s="6">
        <v>44</v>
      </c>
      <c r="B46" s="9" t="s">
        <v>120</v>
      </c>
      <c r="C46" s="9"/>
      <c r="D46" s="8"/>
      <c r="E46" s="8"/>
      <c r="F46" s="8"/>
      <c r="G46" s="8"/>
      <c r="H46" s="8"/>
      <c r="I46" s="8"/>
      <c r="J46" s="8"/>
      <c r="K46" s="14"/>
    </row>
    <row r="47" ht="24" customHeight="1" spans="1:11">
      <c r="A47" s="6">
        <v>45</v>
      </c>
      <c r="B47" s="9" t="s">
        <v>121</v>
      </c>
      <c r="C47" s="9"/>
      <c r="D47" s="8"/>
      <c r="E47" s="8"/>
      <c r="F47" s="8"/>
      <c r="G47" s="8"/>
      <c r="H47" s="8"/>
      <c r="I47" s="8"/>
      <c r="J47" s="8"/>
      <c r="K47" s="14"/>
    </row>
    <row r="48" ht="24" customHeight="1" spans="1:11">
      <c r="A48" s="6">
        <v>46</v>
      </c>
      <c r="B48" s="9" t="s">
        <v>122</v>
      </c>
      <c r="C48" s="9"/>
      <c r="D48" s="8"/>
      <c r="E48" s="8"/>
      <c r="F48" s="8"/>
      <c r="G48" s="8"/>
      <c r="H48" s="8"/>
      <c r="I48" s="8"/>
      <c r="J48" s="8"/>
      <c r="K48" s="14"/>
    </row>
    <row r="49" ht="24" customHeight="1" spans="1:11">
      <c r="A49" s="6">
        <v>47</v>
      </c>
      <c r="B49" s="9" t="s">
        <v>123</v>
      </c>
      <c r="C49" s="9"/>
      <c r="D49" s="8"/>
      <c r="E49" s="8"/>
      <c r="F49" s="8"/>
      <c r="G49" s="8"/>
      <c r="H49" s="8"/>
      <c r="I49" s="8"/>
      <c r="J49" s="8"/>
      <c r="K49" s="14"/>
    </row>
    <row r="50" ht="24" customHeight="1" spans="1:11">
      <c r="A50" s="6">
        <v>48</v>
      </c>
      <c r="B50" s="9" t="s">
        <v>124</v>
      </c>
      <c r="C50" s="9"/>
      <c r="D50" s="8"/>
      <c r="E50" s="8"/>
      <c r="F50" s="8"/>
      <c r="G50" s="8"/>
      <c r="H50" s="8"/>
      <c r="I50" s="8"/>
      <c r="J50" s="8"/>
      <c r="K50" s="14"/>
    </row>
    <row r="51" ht="24" customHeight="1" spans="1:11">
      <c r="A51" s="6">
        <v>49</v>
      </c>
      <c r="B51" s="9" t="s">
        <v>125</v>
      </c>
      <c r="C51" s="9"/>
      <c r="D51" s="8"/>
      <c r="E51" s="8"/>
      <c r="F51" s="8"/>
      <c r="G51" s="8"/>
      <c r="H51" s="8"/>
      <c r="I51" s="8"/>
      <c r="J51" s="8"/>
      <c r="K51" s="14"/>
    </row>
    <row r="52" ht="24" customHeight="1" spans="1:11">
      <c r="A52" s="6">
        <v>50</v>
      </c>
      <c r="B52" s="9" t="s">
        <v>126</v>
      </c>
      <c r="C52" s="9"/>
      <c r="D52" s="8"/>
      <c r="E52" s="8"/>
      <c r="F52" s="8"/>
      <c r="G52" s="8"/>
      <c r="H52" s="8"/>
      <c r="I52" s="8"/>
      <c r="J52" s="8"/>
      <c r="K52" s="14"/>
    </row>
    <row r="53" ht="24" customHeight="1" spans="1:11">
      <c r="A53" s="10">
        <v>51</v>
      </c>
      <c r="B53" s="11" t="s">
        <v>127</v>
      </c>
      <c r="C53" s="11"/>
      <c r="D53" s="12"/>
      <c r="E53" s="12"/>
      <c r="F53" s="12"/>
      <c r="G53" s="12"/>
      <c r="H53" s="12"/>
      <c r="I53" s="12"/>
      <c r="J53" s="12"/>
      <c r="K53" s="15"/>
    </row>
  </sheetData>
  <mergeCells count="1">
    <mergeCell ref="A1:K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目录</vt:lpstr>
      <vt:lpstr>调查问卷统计表</vt:lpstr>
      <vt:lpstr>预算项目支出情况</vt:lpstr>
      <vt:lpstr>Sheet1</vt:lpstr>
      <vt:lpstr>2014年预算项目资金与2014年下达资金统计差异表</vt:lpstr>
      <vt:lpstr>项目预算省级留存与下达资金差异表</vt:lpstr>
      <vt:lpstr>项目性质及资金分配方式统计表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cp:lastModifiedBy>
  <dcterms:created xsi:type="dcterms:W3CDTF">2006-09-13T11:21:00Z</dcterms:created>
  <cp:lastPrinted>2017-11-06T06:53:00Z</cp:lastPrinted>
  <dcterms:modified xsi:type="dcterms:W3CDTF">2019-07-01T01:59:52Z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y fmtid="{D5CDD505-2E9C-101B-9397-08002B2CF9AE}" pid="3" name="KSOReadingLayout">
    <vt:bool>true</vt:bool>
  </property>
</Properties>
</file>